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5" windowWidth="15600" windowHeight="10230" firstSheet="2" activeTab="2"/>
  </bookViews>
  <sheets>
    <sheet name="РШР 2016 (3) 02,06," sheetId="3" r:id="rId1"/>
    <sheet name="штатное 2017 рабочее" sheetId="4" r:id="rId2"/>
    <sheet name="штатное 2017 рабочее 1" sheetId="9" r:id="rId3"/>
  </sheets>
  <calcPr calcId="124519"/>
</workbook>
</file>

<file path=xl/calcChain.xml><?xml version="1.0" encoding="utf-8"?>
<calcChain xmlns="http://schemas.openxmlformats.org/spreadsheetml/2006/main">
  <c r="N32" i="9"/>
  <c r="S21"/>
  <c r="T21" s="1"/>
  <c r="S20"/>
  <c r="T20" s="1"/>
  <c r="G53"/>
  <c r="H52"/>
  <c r="P52" s="1"/>
  <c r="H51"/>
  <c r="P51" s="1"/>
  <c r="H50"/>
  <c r="P50" s="1"/>
  <c r="H49"/>
  <c r="H48"/>
  <c r="N48" s="1"/>
  <c r="H47"/>
  <c r="N47" s="1"/>
  <c r="H46"/>
  <c r="N46" s="1"/>
  <c r="H45"/>
  <c r="N45" s="1"/>
  <c r="N44"/>
  <c r="S44" s="1"/>
  <c r="T44" s="1"/>
  <c r="N43"/>
  <c r="S43" s="1"/>
  <c r="T43" s="1"/>
  <c r="H42"/>
  <c r="N42" s="1"/>
  <c r="N41"/>
  <c r="S41" s="1"/>
  <c r="T41" s="1"/>
  <c r="N40"/>
  <c r="S40" s="1"/>
  <c r="T40" s="1"/>
  <c r="H39"/>
  <c r="N39" s="1"/>
  <c r="H38"/>
  <c r="N38" s="1"/>
  <c r="N34"/>
  <c r="S34" s="1"/>
  <c r="T34" s="1"/>
  <c r="N31"/>
  <c r="S31" s="1"/>
  <c r="T31" s="1"/>
  <c r="N30"/>
  <c r="S30" s="1"/>
  <c r="T30" s="1"/>
  <c r="N29"/>
  <c r="S29" s="1"/>
  <c r="T29" s="1"/>
  <c r="P28"/>
  <c r="N28"/>
  <c r="L28"/>
  <c r="H27"/>
  <c r="S26"/>
  <c r="T26" s="1"/>
  <c r="N24"/>
  <c r="S24" s="1"/>
  <c r="T24" s="1"/>
  <c r="N23"/>
  <c r="S23" s="1"/>
  <c r="T23" s="1"/>
  <c r="N22"/>
  <c r="S22" s="1"/>
  <c r="T22" s="1"/>
  <c r="N19"/>
  <c r="S19" s="1"/>
  <c r="T19" s="1"/>
  <c r="N18"/>
  <c r="S18" s="1"/>
  <c r="T18" s="1"/>
  <c r="N17"/>
  <c r="S17" s="1"/>
  <c r="T17" s="1"/>
  <c r="H16"/>
  <c r="H53" s="1"/>
  <c r="N16" l="1"/>
  <c r="S28"/>
  <c r="L39"/>
  <c r="N50"/>
  <c r="S38"/>
  <c r="T38" s="1"/>
  <c r="T28"/>
  <c r="S39"/>
  <c r="T39" s="1"/>
  <c r="S50"/>
  <c r="T50" s="1"/>
  <c r="S42"/>
  <c r="T42" s="1"/>
  <c r="S45"/>
  <c r="T45" s="1"/>
  <c r="S46"/>
  <c r="T46" s="1"/>
  <c r="S47"/>
  <c r="T47" s="1"/>
  <c r="S48"/>
  <c r="T48" s="1"/>
  <c r="P49"/>
  <c r="P53" s="1"/>
  <c r="N51"/>
  <c r="S51" s="1"/>
  <c r="T51" s="1"/>
  <c r="N52"/>
  <c r="T27"/>
  <c r="S16"/>
  <c r="N49"/>
  <c r="S49" s="1"/>
  <c r="T49" s="1"/>
  <c r="J51"/>
  <c r="J52"/>
  <c r="S52" l="1"/>
  <c r="T52" s="1"/>
  <c r="N53"/>
  <c r="T16"/>
  <c r="J53"/>
  <c r="R48" i="4" l="1"/>
  <c r="E48"/>
  <c r="D48"/>
  <c r="C48"/>
  <c r="B48"/>
  <c r="J47"/>
  <c r="P47" s="1"/>
  <c r="F46"/>
  <c r="N46" s="1"/>
  <c r="F45"/>
  <c r="N45" s="1"/>
  <c r="F44"/>
  <c r="F43"/>
  <c r="N43" s="1"/>
  <c r="F42"/>
  <c r="L42" s="1"/>
  <c r="F41"/>
  <c r="L41" s="1"/>
  <c r="L40"/>
  <c r="Q40" s="1"/>
  <c r="L39"/>
  <c r="F38"/>
  <c r="L38" s="1"/>
  <c r="L37"/>
  <c r="Q37" s="1"/>
  <c r="L36"/>
  <c r="Q36" s="1"/>
  <c r="N35"/>
  <c r="L35"/>
  <c r="L34"/>
  <c r="Q34" s="1"/>
  <c r="F33"/>
  <c r="L33" s="1"/>
  <c r="F32"/>
  <c r="L32" s="1"/>
  <c r="L31"/>
  <c r="Q31" s="1"/>
  <c r="L30"/>
  <c r="Q30" s="1"/>
  <c r="L29"/>
  <c r="Q29" s="1"/>
  <c r="N28"/>
  <c r="L28"/>
  <c r="L27"/>
  <c r="Q27" s="1"/>
  <c r="L25"/>
  <c r="Q25" s="1"/>
  <c r="L24"/>
  <c r="Q24" s="1"/>
  <c r="L23"/>
  <c r="Q23" s="1"/>
  <c r="L22"/>
  <c r="Q22" s="1"/>
  <c r="L21"/>
  <c r="Q21" s="1"/>
  <c r="L20"/>
  <c r="Q20" s="1"/>
  <c r="L19"/>
  <c r="Q19" s="1"/>
  <c r="L18"/>
  <c r="Q18" s="1"/>
  <c r="L17"/>
  <c r="Q17" s="1"/>
  <c r="F16"/>
  <c r="F48" l="1"/>
  <c r="H46"/>
  <c r="H45"/>
  <c r="Q28"/>
  <c r="Q35"/>
  <c r="Q41"/>
  <c r="Q42"/>
  <c r="L43"/>
  <c r="Q43" s="1"/>
  <c r="L46"/>
  <c r="Q32"/>
  <c r="Q47"/>
  <c r="Q33"/>
  <c r="Q38"/>
  <c r="N44"/>
  <c r="N48" s="1"/>
  <c r="L16"/>
  <c r="L44"/>
  <c r="Q44" s="1"/>
  <c r="L45"/>
  <c r="Q45" s="1"/>
  <c r="R50" i="3"/>
  <c r="C50"/>
  <c r="B50"/>
  <c r="J49"/>
  <c r="P49" s="1"/>
  <c r="F48"/>
  <c r="N48" s="1"/>
  <c r="F47"/>
  <c r="H47" s="1"/>
  <c r="H50" s="1"/>
  <c r="F46"/>
  <c r="F45"/>
  <c r="N45" s="1"/>
  <c r="Q44"/>
  <c r="S44" s="1"/>
  <c r="F43"/>
  <c r="L43" s="1"/>
  <c r="F42"/>
  <c r="L42" s="1"/>
  <c r="L41"/>
  <c r="Q41" s="1"/>
  <c r="S41" s="1"/>
  <c r="L40"/>
  <c r="Q40" s="1"/>
  <c r="S40" s="1"/>
  <c r="L39"/>
  <c r="Q39" s="1"/>
  <c r="S39" s="1"/>
  <c r="F38"/>
  <c r="L38" s="1"/>
  <c r="L37"/>
  <c r="Q37" s="1"/>
  <c r="S37" s="1"/>
  <c r="L36"/>
  <c r="Q36" s="1"/>
  <c r="S36" s="1"/>
  <c r="N35"/>
  <c r="L35"/>
  <c r="L34"/>
  <c r="Q34" s="1"/>
  <c r="S34" s="1"/>
  <c r="F33"/>
  <c r="L33" s="1"/>
  <c r="F32"/>
  <c r="L32" s="1"/>
  <c r="L31"/>
  <c r="Q31" s="1"/>
  <c r="L30"/>
  <c r="Q30" s="1"/>
  <c r="L29"/>
  <c r="Q29" s="1"/>
  <c r="S29" s="1"/>
  <c r="N28"/>
  <c r="L28"/>
  <c r="L27"/>
  <c r="Q27" s="1"/>
  <c r="S27" s="1"/>
  <c r="E50"/>
  <c r="L25"/>
  <c r="Q25" s="1"/>
  <c r="S25" s="1"/>
  <c r="L24"/>
  <c r="Q24" s="1"/>
  <c r="S24" s="1"/>
  <c r="L23"/>
  <c r="Q23" s="1"/>
  <c r="S23" s="1"/>
  <c r="L22"/>
  <c r="Q22" s="1"/>
  <c r="S22" s="1"/>
  <c r="Q21"/>
  <c r="S21" s="1"/>
  <c r="L21"/>
  <c r="L20"/>
  <c r="Q20" s="1"/>
  <c r="S20" s="1"/>
  <c r="L19"/>
  <c r="Q19" s="1"/>
  <c r="S19" s="1"/>
  <c r="L18"/>
  <c r="Q18" s="1"/>
  <c r="S18" s="1"/>
  <c r="L17"/>
  <c r="Q17" s="1"/>
  <c r="S17" s="1"/>
  <c r="F16"/>
  <c r="L16" s="1"/>
  <c r="D50"/>
  <c r="Q28" l="1"/>
  <c r="S28" s="1"/>
  <c r="Q46" i="4"/>
  <c r="H48"/>
  <c r="Q35" i="3"/>
  <c r="S35" s="1"/>
  <c r="L45"/>
  <c r="L48"/>
  <c r="L48" i="4"/>
  <c r="Q16"/>
  <c r="N47" i="3"/>
  <c r="F50"/>
  <c r="Q32"/>
  <c r="Q42"/>
  <c r="S42" s="1"/>
  <c r="Q43"/>
  <c r="S43" s="1"/>
  <c r="Q45"/>
  <c r="S45" s="1"/>
  <c r="Q48"/>
  <c r="S48" s="1"/>
  <c r="Q33"/>
  <c r="Q38"/>
  <c r="S38" s="1"/>
  <c r="N46"/>
  <c r="N50" s="1"/>
  <c r="Q49"/>
  <c r="Q16"/>
  <c r="L46"/>
  <c r="L47"/>
  <c r="Q47" s="1"/>
  <c r="S47" s="1"/>
  <c r="Q46" l="1"/>
  <c r="S46" s="1"/>
  <c r="Q48" i="4"/>
  <c r="L50" i="3"/>
  <c r="Q50"/>
  <c r="S16"/>
</calcChain>
</file>

<file path=xl/sharedStrings.xml><?xml version="1.0" encoding="utf-8"?>
<sst xmlns="http://schemas.openxmlformats.org/spreadsheetml/2006/main" count="242" uniqueCount="88">
  <si>
    <t xml:space="preserve">                                    на период с 01 января 2016 года по 31 декабря 2016 года</t>
  </si>
  <si>
    <t>Должность (специальность, профессия), разряд, класс (категория) квалификация</t>
  </si>
  <si>
    <t>Кол-во штатных единиц</t>
  </si>
  <si>
    <t>%</t>
  </si>
  <si>
    <t>Всего</t>
  </si>
  <si>
    <t>наименование учреждения</t>
  </si>
  <si>
    <t>К</t>
  </si>
  <si>
    <t>гр.6=(гр.5*гр.2)</t>
  </si>
  <si>
    <t>гр.5=гр.3*гр.4</t>
  </si>
  <si>
    <t>* Применяется повышающий коэффициент (сводный повышающий коэффициент) согласно проекту постановления</t>
  </si>
  <si>
    <t>Компенсационные выплаты</t>
  </si>
  <si>
    <t>Стимулирующие выплаты</t>
  </si>
  <si>
    <t>Отклонение</t>
  </si>
  <si>
    <t>19=гр.18-гр.17</t>
  </si>
  <si>
    <t>гр.14=гр.13*гр.6/100</t>
  </si>
  <si>
    <t>Работникам, занятым на работах с вредными и (или) опасными условиями труда **</t>
  </si>
  <si>
    <t>За работу на территориях, отнесенных к пустынной и безводной местности</t>
  </si>
  <si>
    <t xml:space="preserve">За квалификацию </t>
  </si>
  <si>
    <t>За выслугу лет(10; 15; 20; 30)</t>
  </si>
  <si>
    <t xml:space="preserve">За классность водителяс автомобилей, за наличие ученой степени, почетного звания, ведомственного почетного звания (нагрудного знака)                </t>
  </si>
  <si>
    <t>гр.10=гр.9*гр.6/100</t>
  </si>
  <si>
    <t>гр.12=гр.6*гр.11/100</t>
  </si>
  <si>
    <t>гр.16=(гр.6+гр.8+гр.10+гр.12+гр.14)*гр.9</t>
  </si>
  <si>
    <t>гр.8.=гр.7*гр.6/100</t>
  </si>
  <si>
    <t>РАСЧЕТ ПО ШТАТНОМУ РАСПИСАНИЮ (рабочее)</t>
  </si>
  <si>
    <t>** Применяется только к тем работникам, рабочие места которых, по результатам аттестации рабочих мест или специальной оценки условий труда, признаны небезопасными и класс условий труда 3,0/3,1/3,2. Устанавливается повышенная оплата ТОЛЬКО В РАЗМЕРЕ 4 ПРОЦЕНТОВ</t>
  </si>
  <si>
    <t>Директор</t>
  </si>
  <si>
    <t>Главный бухгалтер</t>
  </si>
  <si>
    <t>Исполнитель</t>
  </si>
  <si>
    <t>М.П.</t>
  </si>
  <si>
    <t>Приложение №3</t>
  </si>
  <si>
    <t>Должностной  оклад (ставка заработной платы) с учетом повышающего коэффициента</t>
  </si>
  <si>
    <t>Минимальный должностной  оклад (ставка заработной платы)</t>
  </si>
  <si>
    <t xml:space="preserve">Фонд оплаты труда по должностным  окладам (ставкам заработной платы) </t>
  </si>
  <si>
    <t>Всего в месяц</t>
  </si>
  <si>
    <r>
      <rPr>
        <b/>
        <sz val="8"/>
        <color indexed="8"/>
        <rFont val="Times New Roman"/>
        <family val="1"/>
        <charset val="204"/>
      </rPr>
      <t xml:space="preserve">Фонд </t>
    </r>
    <r>
      <rPr>
        <sz val="8"/>
        <color indexed="8"/>
        <rFont val="Times New Roman"/>
        <family val="1"/>
        <charset val="204"/>
      </rPr>
      <t xml:space="preserve">заработной платы </t>
    </r>
    <r>
      <rPr>
        <b/>
        <sz val="8"/>
        <color indexed="8"/>
        <rFont val="Times New Roman"/>
        <family val="1"/>
        <charset val="204"/>
      </rPr>
      <t xml:space="preserve">в месяц </t>
    </r>
    <r>
      <rPr>
        <sz val="8"/>
        <color indexed="8"/>
        <rFont val="Times New Roman"/>
        <family val="1"/>
        <charset val="204"/>
      </rPr>
      <t xml:space="preserve">в соответствии с </t>
    </r>
    <r>
      <rPr>
        <b/>
        <sz val="8"/>
        <color indexed="8"/>
        <rFont val="Times New Roman"/>
        <family val="1"/>
        <charset val="204"/>
      </rPr>
      <t xml:space="preserve">действующей </t>
    </r>
    <r>
      <rPr>
        <sz val="8"/>
        <color indexed="8"/>
        <rFont val="Times New Roman"/>
        <family val="1"/>
        <charset val="204"/>
      </rPr>
      <t>стстемой оплаты труда (в соответствии с постановлением РО от 22.03.2012 219)</t>
    </r>
  </si>
  <si>
    <t>рублей</t>
  </si>
  <si>
    <t>Повыщающий коэффициент к должностному окладу* 0,15</t>
  </si>
  <si>
    <t>Заместитель директора</t>
  </si>
  <si>
    <t>Глакный бухгалтер</t>
  </si>
  <si>
    <t>Бухгалтер 1 категории</t>
  </si>
  <si>
    <t>Бухгалтер 2 категории</t>
  </si>
  <si>
    <t>Экономист 2 категории</t>
  </si>
  <si>
    <t>Кассир</t>
  </si>
  <si>
    <t>Специалист по кадрам</t>
  </si>
  <si>
    <t>Заведующий хозяйством</t>
  </si>
  <si>
    <t>Юрисконсульт</t>
  </si>
  <si>
    <t>Рабочий по комплексному обслуживанию и ремонту зданий</t>
  </si>
  <si>
    <t>Специалист по социальной работе</t>
  </si>
  <si>
    <t>Водитель автомобиля</t>
  </si>
  <si>
    <t>Уборщик служебных помещений</t>
  </si>
  <si>
    <t>Сторож(вахтер)</t>
  </si>
  <si>
    <t>Инженер по охране труда</t>
  </si>
  <si>
    <t>Культорганизатор с выполнением обязанностей библиотекаря</t>
  </si>
  <si>
    <t>Повар</t>
  </si>
  <si>
    <t>Обувщик по ремонту обуви</t>
  </si>
  <si>
    <t>Парикмахер</t>
  </si>
  <si>
    <t>Заведующий отделением</t>
  </si>
  <si>
    <t>Социальный работник(с)</t>
  </si>
  <si>
    <t>Медецинская сестра 1 категории(с)</t>
  </si>
  <si>
    <t>Медицинская сестра 1 категории(с)</t>
  </si>
  <si>
    <t>Медецинская сестра 1 категории(к)</t>
  </si>
  <si>
    <t>МБУ ЦСОГПВиИ г. Зверево</t>
  </si>
  <si>
    <t>Социальный работник</t>
  </si>
  <si>
    <t>Тяпкова Г.М.</t>
  </si>
  <si>
    <t>Лебединская И.Г.</t>
  </si>
  <si>
    <t>8 863 55 4 41 68</t>
  </si>
  <si>
    <r>
      <rPr>
        <b/>
        <sz val="8"/>
        <color indexed="8"/>
        <rFont val="Times New Roman"/>
        <family val="1"/>
        <charset val="204"/>
      </rPr>
      <t xml:space="preserve">Фонд </t>
    </r>
    <r>
      <rPr>
        <sz val="8"/>
        <color indexed="8"/>
        <rFont val="Times New Roman"/>
        <family val="1"/>
        <charset val="204"/>
      </rPr>
      <t xml:space="preserve">заработной платы </t>
    </r>
    <r>
      <rPr>
        <b/>
        <sz val="8"/>
        <color indexed="8"/>
        <rFont val="Times New Roman"/>
        <family val="1"/>
        <charset val="204"/>
      </rPr>
      <t>в год (рублей)</t>
    </r>
  </si>
  <si>
    <t>Медицинская сестра без категории(с)</t>
  </si>
  <si>
    <t>Медецинская сестра без категории(с)</t>
  </si>
  <si>
    <t>Медецинская сестра Высшей категории(к)</t>
  </si>
  <si>
    <t>наименование</t>
  </si>
  <si>
    <t>код</t>
  </si>
  <si>
    <t>структурное подразделение</t>
  </si>
  <si>
    <t>Аппарат Центра</t>
  </si>
  <si>
    <t>Отделение социального обслуживания</t>
  </si>
  <si>
    <t>Отделение социально-медицинского обслуживания</t>
  </si>
  <si>
    <t>УТВЕРЖДАЮ</t>
  </si>
  <si>
    <t>месячным фондом заработной платы</t>
  </si>
  <si>
    <t xml:space="preserve">                                    на период с 01 января 2017 года по 31 декабря 2017 года</t>
  </si>
  <si>
    <t>Начальник УСЗН г. Зверево                  И.Г. Пруцакова</t>
  </si>
  <si>
    <t xml:space="preserve"> Штатное расписание (рабочее)</t>
  </si>
  <si>
    <t>Рабочий по комплексному обслуживанию зданий и сооружений</t>
  </si>
  <si>
    <t>Медицинская сестра 1 категории(к)</t>
  </si>
  <si>
    <t>Медицинская сестра Высшей категории(к)</t>
  </si>
  <si>
    <t>Минимальный должностной оклад (ставка заработной платы)</t>
  </si>
  <si>
    <t>Повышающий коэффициент к должностному окладу 0.15%</t>
  </si>
  <si>
    <t>Штат в количестве 157,5 едениц с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</si>
</sst>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_р_."/>
    <numFmt numFmtId="166" formatCode="#,##0.00_р_."/>
  </numFmts>
  <fonts count="2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1">
    <xf numFmtId="0" fontId="0" fillId="0" borderId="0" xfId="0"/>
    <xf numFmtId="0" fontId="1" fillId="0" borderId="1" xfId="0" applyFont="1" applyBorder="1" applyAlignment="1">
      <alignment horizontal="center"/>
    </xf>
    <xf numFmtId="166" fontId="6" fillId="0" borderId="6" xfId="0" applyNumberFormat="1" applyFont="1" applyBorder="1" applyAlignment="1"/>
    <xf numFmtId="0" fontId="5" fillId="0" borderId="5" xfId="0" applyFont="1" applyBorder="1" applyAlignment="1">
      <alignment horizontal="left"/>
    </xf>
    <xf numFmtId="166" fontId="6" fillId="0" borderId="7" xfId="0" applyNumberFormat="1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40" fontId="1" fillId="0" borderId="0" xfId="0" applyNumberFormat="1" applyFont="1" applyAlignment="1"/>
    <xf numFmtId="40" fontId="7" fillId="0" borderId="0" xfId="0" applyNumberFormat="1" applyFont="1" applyAlignment="1"/>
    <xf numFmtId="40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40" fontId="7" fillId="0" borderId="0" xfId="0" applyNumberFormat="1" applyFont="1" applyFill="1" applyAlignment="1">
      <alignment horizontal="center"/>
    </xf>
    <xf numFmtId="40" fontId="7" fillId="0" borderId="0" xfId="0" applyNumberFormat="1" applyFont="1" applyFill="1"/>
    <xf numFmtId="40" fontId="1" fillId="0" borderId="0" xfId="0" applyNumberFormat="1" applyFont="1" applyFill="1" applyAlignment="1">
      <alignment horizontal="center"/>
    </xf>
    <xf numFmtId="40" fontId="1" fillId="0" borderId="0" xfId="0" applyNumberFormat="1" applyFont="1" applyFill="1"/>
    <xf numFmtId="40" fontId="1" fillId="0" borderId="0" xfId="0" applyNumberFormat="1" applyFont="1"/>
    <xf numFmtId="40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9" fillId="0" borderId="0" xfId="0" applyFont="1" applyAlignment="1"/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/>
    <xf numFmtId="0" fontId="7" fillId="0" borderId="0" xfId="0" applyFont="1" applyBorder="1" applyAlignment="1"/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0" fillId="0" borderId="0" xfId="0" applyFont="1" applyFill="1"/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40" fontId="7" fillId="0" borderId="1" xfId="0" applyNumberFormat="1" applyFont="1" applyFill="1" applyBorder="1" applyAlignment="1"/>
    <xf numFmtId="40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0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40" fontId="7" fillId="0" borderId="1" xfId="0" applyNumberFormat="1" applyFont="1" applyFill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Fill="1" applyBorder="1"/>
    <xf numFmtId="164" fontId="7" fillId="0" borderId="1" xfId="0" applyNumberFormat="1" applyFont="1" applyBorder="1"/>
    <xf numFmtId="0" fontId="9" fillId="0" borderId="0" xfId="0" applyFont="1" applyBorder="1" applyAlignment="1">
      <alignment horizontal="right" wrapText="1"/>
    </xf>
    <xf numFmtId="0" fontId="3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66" fontId="12" fillId="0" borderId="6" xfId="0" applyNumberFormat="1" applyFont="1" applyBorder="1" applyAlignment="1"/>
    <xf numFmtId="0" fontId="3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6" fontId="10" fillId="0" borderId="6" xfId="0" applyNumberFormat="1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0" fillId="0" borderId="0" xfId="0" applyFont="1"/>
    <xf numFmtId="0" fontId="10" fillId="0" borderId="0" xfId="0" applyFont="1" applyBorder="1" applyAlignment="1">
      <alignment horizontal="right" wrapText="1"/>
    </xf>
    <xf numFmtId="0" fontId="14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9"/>
  <sheetViews>
    <sheetView view="pageLayout" topLeftCell="A19" zoomScaleNormal="120" workbookViewId="0">
      <selection activeCell="S38" sqref="S38"/>
    </sheetView>
  </sheetViews>
  <sheetFormatPr defaultColWidth="9.140625" defaultRowHeight="15"/>
  <cols>
    <col min="1" max="1" width="25.140625" style="21" customWidth="1"/>
    <col min="2" max="2" width="7.28515625" style="28" customWidth="1"/>
    <col min="3" max="3" width="15.42578125" style="31" customWidth="1"/>
    <col min="4" max="4" width="11.7109375" style="31" customWidth="1"/>
    <col min="5" max="5" width="15.28515625" style="31" customWidth="1"/>
    <col min="6" max="6" width="15" style="31" customWidth="1"/>
    <col min="7" max="7" width="4.7109375" style="28" customWidth="1"/>
    <col min="8" max="8" width="9.42578125" style="28" customWidth="1"/>
    <col min="9" max="9" width="5.140625" style="28" customWidth="1"/>
    <col min="10" max="10" width="8.42578125" style="28" customWidth="1"/>
    <col min="11" max="11" width="6.42578125" style="21" customWidth="1"/>
    <col min="12" max="12" width="12.140625" style="28" customWidth="1"/>
    <col min="13" max="13" width="4.5703125" style="28" customWidth="1"/>
    <col min="14" max="14" width="14.7109375" style="28" customWidth="1"/>
    <col min="15" max="15" width="6.5703125" style="28" customWidth="1"/>
    <col min="16" max="16" width="14.42578125" style="21" customWidth="1"/>
    <col min="17" max="17" width="11.7109375" style="21" customWidth="1"/>
    <col min="18" max="18" width="19.140625" style="21" bestFit="1" customWidth="1"/>
    <col min="19" max="19" width="9.28515625" style="21" bestFit="1" customWidth="1"/>
    <col min="20" max="20" width="9.140625" style="21"/>
    <col min="21" max="21" width="13.42578125" style="21" customWidth="1"/>
    <col min="22" max="16384" width="9.140625" style="21"/>
  </cols>
  <sheetData>
    <row r="1" spans="1:21" ht="16.5" customHeight="1">
      <c r="A1" s="19"/>
      <c r="B1" s="20"/>
      <c r="C1" s="27"/>
      <c r="D1" s="27"/>
      <c r="E1" s="27"/>
      <c r="F1" s="27"/>
      <c r="G1" s="20"/>
      <c r="H1" s="20"/>
      <c r="I1" s="20"/>
      <c r="J1" s="20"/>
      <c r="K1" s="19"/>
      <c r="L1" s="20"/>
      <c r="M1" s="20"/>
      <c r="N1" s="20"/>
      <c r="O1" s="43"/>
      <c r="P1" s="43"/>
      <c r="Q1" s="43"/>
      <c r="R1" s="43"/>
      <c r="S1" s="43"/>
      <c r="T1" s="19"/>
      <c r="U1" s="19"/>
    </row>
    <row r="2" spans="1:21" ht="15" customHeight="1">
      <c r="A2" s="32"/>
      <c r="B2" s="32"/>
      <c r="C2" s="32"/>
      <c r="D2" s="32"/>
      <c r="E2" s="32"/>
      <c r="F2" s="32"/>
      <c r="G2" s="32"/>
      <c r="H2" s="32"/>
      <c r="I2" s="22"/>
      <c r="J2" s="22"/>
      <c r="K2" s="19"/>
      <c r="L2" s="20"/>
      <c r="M2" s="32"/>
      <c r="N2" s="32"/>
      <c r="O2" s="20"/>
      <c r="P2" s="19"/>
      <c r="Q2" s="19"/>
      <c r="R2" s="19"/>
      <c r="S2" s="19"/>
      <c r="T2" s="19"/>
      <c r="U2" s="19"/>
    </row>
    <row r="3" spans="1:21">
      <c r="A3" s="32"/>
      <c r="B3" s="32"/>
      <c r="C3" s="32"/>
      <c r="D3" s="32"/>
      <c r="E3" s="32"/>
      <c r="F3" s="32"/>
      <c r="G3" s="32"/>
      <c r="H3" s="32"/>
      <c r="I3" s="23"/>
      <c r="J3" s="23"/>
      <c r="K3" s="24"/>
      <c r="L3" s="24"/>
      <c r="M3" s="32"/>
      <c r="N3" s="33"/>
      <c r="O3" s="24"/>
      <c r="P3" s="24"/>
      <c r="Q3" s="24"/>
      <c r="R3" s="24"/>
      <c r="S3" s="24"/>
      <c r="T3" s="19"/>
      <c r="U3" s="19"/>
    </row>
    <row r="4" spans="1:21" ht="15.75">
      <c r="A4" s="90" t="s">
        <v>62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25"/>
      <c r="R4" s="91" t="s">
        <v>30</v>
      </c>
      <c r="S4" s="92"/>
      <c r="T4" s="19"/>
      <c r="U4" s="19"/>
    </row>
    <row r="5" spans="1:21" ht="30.75" customHeight="1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26"/>
      <c r="R5" s="24"/>
      <c r="S5" s="24"/>
      <c r="T5" s="19"/>
      <c r="U5" s="19"/>
    </row>
    <row r="6" spans="1:21">
      <c r="A6" s="19"/>
      <c r="B6" s="20"/>
      <c r="C6" s="27"/>
      <c r="D6" s="27"/>
      <c r="E6" s="27"/>
      <c r="F6" s="27"/>
      <c r="G6" s="20"/>
      <c r="H6" s="20"/>
      <c r="I6" s="20"/>
      <c r="J6" s="20"/>
      <c r="K6" s="19"/>
      <c r="L6" s="20"/>
      <c r="M6" s="20"/>
      <c r="N6" s="20"/>
      <c r="O6" s="20"/>
      <c r="P6" s="19"/>
      <c r="Q6" s="19"/>
      <c r="R6" s="19"/>
      <c r="S6" s="19"/>
      <c r="T6" s="19"/>
      <c r="U6" s="19"/>
    </row>
    <row r="7" spans="1:21" ht="22.7" customHeight="1">
      <c r="A7" s="19"/>
      <c r="B7" s="40" t="s">
        <v>24</v>
      </c>
      <c r="C7" s="27"/>
      <c r="D7" s="27"/>
      <c r="E7" s="27"/>
      <c r="F7" s="27"/>
      <c r="G7" s="44"/>
      <c r="H7" s="44"/>
      <c r="I7" s="44"/>
      <c r="J7" s="44"/>
      <c r="L7" s="21"/>
      <c r="M7" s="24"/>
      <c r="N7" s="44"/>
      <c r="O7" s="20"/>
      <c r="P7" s="19"/>
      <c r="Q7" s="47"/>
      <c r="R7" s="47"/>
      <c r="S7" s="47"/>
      <c r="T7" s="19"/>
      <c r="U7" s="19"/>
    </row>
    <row r="8" spans="1:21" ht="12.75" customHeight="1">
      <c r="A8" s="19"/>
      <c r="B8" s="27"/>
      <c r="C8" s="27"/>
      <c r="D8" s="27"/>
      <c r="E8" s="27"/>
      <c r="F8" s="27"/>
      <c r="G8" s="45"/>
      <c r="H8" s="45"/>
      <c r="I8" s="45"/>
      <c r="J8" s="46"/>
      <c r="L8" s="21"/>
      <c r="M8" s="24"/>
      <c r="N8" s="45"/>
      <c r="O8" s="20"/>
      <c r="Q8" s="43"/>
      <c r="R8" s="43"/>
      <c r="S8" s="43"/>
      <c r="T8" s="19"/>
      <c r="U8" s="19"/>
    </row>
    <row r="9" spans="1:21" ht="14.25" customHeight="1">
      <c r="A9" s="41" t="s">
        <v>0</v>
      </c>
      <c r="B9" s="41"/>
      <c r="C9" s="41"/>
      <c r="D9" s="41"/>
      <c r="E9" s="41"/>
      <c r="F9" s="41"/>
      <c r="G9" s="41"/>
      <c r="H9" s="41"/>
      <c r="I9" s="20"/>
      <c r="J9" s="20"/>
      <c r="K9" s="19"/>
      <c r="L9" s="20"/>
      <c r="M9" s="34"/>
      <c r="N9" s="20"/>
      <c r="Q9" s="43"/>
      <c r="R9" s="43"/>
      <c r="S9" s="43"/>
      <c r="T9" s="19"/>
      <c r="U9" s="19"/>
    </row>
    <row r="10" spans="1:21" ht="11.25" customHeight="1">
      <c r="A10" s="19"/>
      <c r="B10" s="20"/>
      <c r="C10" s="27"/>
      <c r="D10" s="27"/>
      <c r="E10" s="27"/>
      <c r="F10" s="27"/>
      <c r="G10" s="20"/>
      <c r="H10" s="20"/>
      <c r="I10" s="20"/>
      <c r="J10" s="20"/>
      <c r="K10" s="19"/>
      <c r="L10" s="20"/>
      <c r="M10" s="20"/>
      <c r="N10" s="20"/>
      <c r="O10" s="20"/>
      <c r="P10" s="19"/>
      <c r="Q10" s="19"/>
      <c r="R10" s="19"/>
      <c r="S10" s="50" t="s">
        <v>36</v>
      </c>
      <c r="T10" s="19"/>
      <c r="U10" s="19"/>
    </row>
    <row r="11" spans="1:21" ht="11.25" customHeight="1">
      <c r="A11" s="94" t="s">
        <v>1</v>
      </c>
      <c r="B11" s="94" t="s">
        <v>2</v>
      </c>
      <c r="C11" s="94" t="s">
        <v>32</v>
      </c>
      <c r="D11" s="94" t="s">
        <v>37</v>
      </c>
      <c r="E11" s="94" t="s">
        <v>31</v>
      </c>
      <c r="F11" s="95" t="s">
        <v>33</v>
      </c>
      <c r="G11" s="98" t="s">
        <v>11</v>
      </c>
      <c r="H11" s="99"/>
      <c r="I11" s="99"/>
      <c r="J11" s="99"/>
      <c r="K11" s="99"/>
      <c r="L11" s="100"/>
      <c r="M11" s="102" t="s">
        <v>10</v>
      </c>
      <c r="N11" s="103"/>
      <c r="O11" s="103"/>
      <c r="P11" s="104"/>
      <c r="Q11" s="94" t="s">
        <v>34</v>
      </c>
      <c r="R11" s="94" t="s">
        <v>35</v>
      </c>
      <c r="S11" s="105" t="s">
        <v>12</v>
      </c>
      <c r="T11" s="19"/>
      <c r="U11" s="19"/>
    </row>
    <row r="12" spans="1:21" ht="24" customHeight="1">
      <c r="A12" s="94"/>
      <c r="B12" s="94"/>
      <c r="C12" s="94"/>
      <c r="D12" s="94"/>
      <c r="E12" s="94"/>
      <c r="F12" s="96"/>
      <c r="G12" s="106" t="s">
        <v>17</v>
      </c>
      <c r="H12" s="106"/>
      <c r="I12" s="106" t="s">
        <v>19</v>
      </c>
      <c r="J12" s="106"/>
      <c r="K12" s="106" t="s">
        <v>18</v>
      </c>
      <c r="L12" s="106"/>
      <c r="M12" s="107" t="s">
        <v>15</v>
      </c>
      <c r="N12" s="108"/>
      <c r="O12" s="106" t="s">
        <v>16</v>
      </c>
      <c r="P12" s="106"/>
      <c r="Q12" s="94"/>
      <c r="R12" s="94"/>
      <c r="S12" s="105"/>
      <c r="T12" s="5"/>
      <c r="U12" s="5"/>
    </row>
    <row r="13" spans="1:21" ht="84" customHeight="1">
      <c r="A13" s="94"/>
      <c r="B13" s="94"/>
      <c r="C13" s="94"/>
      <c r="D13" s="94"/>
      <c r="E13" s="94"/>
      <c r="F13" s="97"/>
      <c r="G13" s="106"/>
      <c r="H13" s="106"/>
      <c r="I13" s="106"/>
      <c r="J13" s="106"/>
      <c r="K13" s="106"/>
      <c r="L13" s="106"/>
      <c r="M13" s="109"/>
      <c r="N13" s="110"/>
      <c r="O13" s="106"/>
      <c r="P13" s="106"/>
      <c r="Q13" s="94"/>
      <c r="R13" s="94"/>
      <c r="S13" s="105"/>
      <c r="T13" s="5"/>
      <c r="U13" s="29"/>
    </row>
    <row r="14" spans="1:21" s="39" customFormat="1" ht="18.95" customHeight="1">
      <c r="A14" s="94"/>
      <c r="B14" s="94"/>
      <c r="C14" s="94"/>
      <c r="D14" s="94"/>
      <c r="E14" s="35" t="s">
        <v>8</v>
      </c>
      <c r="F14" s="35" t="s">
        <v>7</v>
      </c>
      <c r="G14" s="35" t="s">
        <v>3</v>
      </c>
      <c r="H14" s="36" t="s">
        <v>23</v>
      </c>
      <c r="I14" s="35" t="s">
        <v>3</v>
      </c>
      <c r="J14" s="36" t="s">
        <v>20</v>
      </c>
      <c r="K14" s="35" t="s">
        <v>3</v>
      </c>
      <c r="L14" s="35" t="s">
        <v>21</v>
      </c>
      <c r="M14" s="42" t="s">
        <v>3</v>
      </c>
      <c r="N14" s="36" t="s">
        <v>14</v>
      </c>
      <c r="O14" s="35" t="s">
        <v>6</v>
      </c>
      <c r="P14" s="36" t="s">
        <v>22</v>
      </c>
      <c r="Q14" s="94"/>
      <c r="R14" s="94"/>
      <c r="S14" s="105"/>
      <c r="T14" s="38"/>
      <c r="U14" s="38"/>
    </row>
    <row r="15" spans="1:21" s="30" customFormat="1" ht="10.5">
      <c r="A15" s="37">
        <v>1</v>
      </c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>
        <v>7</v>
      </c>
      <c r="H15" s="37">
        <v>8</v>
      </c>
      <c r="I15" s="37">
        <v>9</v>
      </c>
      <c r="J15" s="37">
        <v>10</v>
      </c>
      <c r="K15" s="37">
        <v>11</v>
      </c>
      <c r="L15" s="37">
        <v>12</v>
      </c>
      <c r="M15" s="37">
        <v>13</v>
      </c>
      <c r="N15" s="37">
        <v>14</v>
      </c>
      <c r="O15" s="37">
        <v>15</v>
      </c>
      <c r="P15" s="37">
        <v>16</v>
      </c>
      <c r="Q15" s="37">
        <v>17</v>
      </c>
      <c r="R15" s="37">
        <v>18</v>
      </c>
      <c r="S15" s="37" t="s">
        <v>13</v>
      </c>
    </row>
    <row r="16" spans="1:21" s="30" customFormat="1" ht="12.75">
      <c r="A16" s="37" t="s">
        <v>26</v>
      </c>
      <c r="B16" s="37">
        <v>1</v>
      </c>
      <c r="C16" s="55">
        <v>17623</v>
      </c>
      <c r="D16" s="55"/>
      <c r="E16" s="56">
        <v>20267</v>
      </c>
      <c r="F16" s="55">
        <f>E16*B16</f>
        <v>20267</v>
      </c>
      <c r="G16" s="55"/>
      <c r="H16" s="55"/>
      <c r="I16" s="55"/>
      <c r="J16" s="55"/>
      <c r="K16" s="55">
        <v>30</v>
      </c>
      <c r="L16" s="56">
        <f t="shared" ref="L16:L25" si="0">F16*K16/100</f>
        <v>6080.1</v>
      </c>
      <c r="M16" s="55"/>
      <c r="N16" s="55"/>
      <c r="O16" s="55"/>
      <c r="P16" s="55"/>
      <c r="Q16" s="56">
        <f t="shared" ref="Q16:Q25" si="1">F16+L16</f>
        <v>26347.1</v>
      </c>
      <c r="R16" s="55">
        <v>25553.35</v>
      </c>
      <c r="S16" s="56">
        <f t="shared" ref="S16:S25" si="2">R16-Q16</f>
        <v>-793.75</v>
      </c>
    </row>
    <row r="17" spans="1:20" s="30" customFormat="1" ht="12.75">
      <c r="A17" s="37" t="s">
        <v>38</v>
      </c>
      <c r="B17" s="37">
        <v>1</v>
      </c>
      <c r="C17" s="56">
        <v>18239.805</v>
      </c>
      <c r="D17" s="55">
        <v>0.15</v>
      </c>
      <c r="E17" s="57">
        <v>18239.805</v>
      </c>
      <c r="F17" s="57">
        <v>18239.805</v>
      </c>
      <c r="G17" s="55"/>
      <c r="H17" s="55"/>
      <c r="I17" s="55"/>
      <c r="J17" s="55"/>
      <c r="K17" s="55">
        <v>30</v>
      </c>
      <c r="L17" s="56">
        <f t="shared" si="0"/>
        <v>5471.9414999999999</v>
      </c>
      <c r="M17" s="55"/>
      <c r="N17" s="55"/>
      <c r="O17" s="55"/>
      <c r="P17" s="55"/>
      <c r="Q17" s="56">
        <f t="shared" si="1"/>
        <v>23711.746500000001</v>
      </c>
      <c r="R17" s="55">
        <v>22998.45</v>
      </c>
      <c r="S17" s="56">
        <f t="shared" si="2"/>
        <v>-713.29650000000038</v>
      </c>
    </row>
    <row r="18" spans="1:20" s="30" customFormat="1" ht="12.75">
      <c r="A18" s="37" t="s">
        <v>39</v>
      </c>
      <c r="B18" s="37">
        <v>1</v>
      </c>
      <c r="C18" s="56">
        <v>18239.805</v>
      </c>
      <c r="D18" s="55"/>
      <c r="E18" s="57">
        <v>18239.805</v>
      </c>
      <c r="F18" s="57">
        <v>18239.805</v>
      </c>
      <c r="G18" s="55"/>
      <c r="H18" s="55"/>
      <c r="I18" s="55"/>
      <c r="J18" s="55"/>
      <c r="K18" s="55">
        <v>30</v>
      </c>
      <c r="L18" s="56">
        <f t="shared" si="0"/>
        <v>5471.9414999999999</v>
      </c>
      <c r="M18" s="55"/>
      <c r="N18" s="55"/>
      <c r="O18" s="55"/>
      <c r="P18" s="55"/>
      <c r="Q18" s="56">
        <f t="shared" si="1"/>
        <v>23711.746500000001</v>
      </c>
      <c r="R18" s="55">
        <v>20619.3</v>
      </c>
      <c r="S18" s="56">
        <f t="shared" si="2"/>
        <v>-3092.4465000000018</v>
      </c>
    </row>
    <row r="19" spans="1:20" s="30" customFormat="1" ht="12.75">
      <c r="A19" s="37" t="s">
        <v>40</v>
      </c>
      <c r="B19" s="37">
        <v>1</v>
      </c>
      <c r="C19" s="55">
        <v>6356</v>
      </c>
      <c r="D19" s="55"/>
      <c r="E19" s="55">
        <v>6356</v>
      </c>
      <c r="F19" s="55">
        <v>6356</v>
      </c>
      <c r="G19" s="55"/>
      <c r="H19" s="55"/>
      <c r="I19" s="55"/>
      <c r="J19" s="55"/>
      <c r="K19" s="55">
        <v>30</v>
      </c>
      <c r="L19" s="55">
        <f t="shared" si="0"/>
        <v>1906.8</v>
      </c>
      <c r="M19" s="55"/>
      <c r="N19" s="55"/>
      <c r="O19" s="55"/>
      <c r="P19" s="55"/>
      <c r="Q19" s="55">
        <f t="shared" si="1"/>
        <v>8262.7999999999993</v>
      </c>
      <c r="R19" s="55">
        <v>8262.7999999999993</v>
      </c>
      <c r="S19" s="55">
        <f t="shared" si="2"/>
        <v>0</v>
      </c>
    </row>
    <row r="20" spans="1:20" s="30" customFormat="1" ht="12.75">
      <c r="A20" s="37" t="s">
        <v>41</v>
      </c>
      <c r="B20" s="37">
        <v>1</v>
      </c>
      <c r="C20" s="55">
        <v>6055</v>
      </c>
      <c r="D20" s="55"/>
      <c r="E20" s="55">
        <v>6055</v>
      </c>
      <c r="F20" s="55">
        <v>6055</v>
      </c>
      <c r="G20" s="55"/>
      <c r="H20" s="55"/>
      <c r="I20" s="55"/>
      <c r="J20" s="55"/>
      <c r="K20" s="55">
        <v>10</v>
      </c>
      <c r="L20" s="55">
        <f t="shared" si="0"/>
        <v>605.5</v>
      </c>
      <c r="M20" s="55"/>
      <c r="N20" s="55"/>
      <c r="O20" s="55"/>
      <c r="P20" s="55"/>
      <c r="Q20" s="55">
        <f t="shared" si="1"/>
        <v>6660.5</v>
      </c>
      <c r="R20" s="55">
        <v>6660.5</v>
      </c>
      <c r="S20" s="55">
        <f t="shared" si="2"/>
        <v>0</v>
      </c>
    </row>
    <row r="21" spans="1:20" s="30" customFormat="1" ht="12.75">
      <c r="A21" s="37" t="s">
        <v>42</v>
      </c>
      <c r="B21" s="37">
        <v>1</v>
      </c>
      <c r="C21" s="55">
        <v>6055</v>
      </c>
      <c r="D21" s="55"/>
      <c r="E21" s="55">
        <v>6055</v>
      </c>
      <c r="F21" s="55">
        <v>6055</v>
      </c>
      <c r="G21" s="55"/>
      <c r="H21" s="55"/>
      <c r="I21" s="55"/>
      <c r="J21" s="55"/>
      <c r="K21" s="55">
        <v>15</v>
      </c>
      <c r="L21" s="55">
        <f t="shared" si="0"/>
        <v>908.25</v>
      </c>
      <c r="M21" s="55"/>
      <c r="N21" s="55"/>
      <c r="O21" s="55"/>
      <c r="P21" s="55"/>
      <c r="Q21" s="55">
        <f t="shared" si="1"/>
        <v>6963.25</v>
      </c>
      <c r="R21" s="55">
        <v>6963.25</v>
      </c>
      <c r="S21" s="55">
        <f t="shared" si="2"/>
        <v>0</v>
      </c>
    </row>
    <row r="22" spans="1:20" s="30" customFormat="1" ht="12.75">
      <c r="A22" s="37" t="s">
        <v>43</v>
      </c>
      <c r="B22" s="37">
        <v>1</v>
      </c>
      <c r="C22" s="55">
        <v>4538</v>
      </c>
      <c r="D22" s="55"/>
      <c r="E22" s="55">
        <v>4538</v>
      </c>
      <c r="F22" s="55">
        <v>4538</v>
      </c>
      <c r="G22" s="55"/>
      <c r="H22" s="55"/>
      <c r="I22" s="55"/>
      <c r="J22" s="55"/>
      <c r="K22" s="55">
        <v>15</v>
      </c>
      <c r="L22" s="55">
        <f t="shared" si="0"/>
        <v>680.7</v>
      </c>
      <c r="M22" s="55"/>
      <c r="N22" s="55"/>
      <c r="O22" s="55"/>
      <c r="P22" s="55"/>
      <c r="Q22" s="55">
        <f t="shared" si="1"/>
        <v>5218.7</v>
      </c>
      <c r="R22" s="55">
        <v>5218.7</v>
      </c>
      <c r="S22" s="55">
        <f t="shared" si="2"/>
        <v>0</v>
      </c>
    </row>
    <row r="23" spans="1:20" s="30" customFormat="1" ht="12.75">
      <c r="A23" s="37" t="s">
        <v>44</v>
      </c>
      <c r="B23" s="37">
        <v>1</v>
      </c>
      <c r="C23" s="55">
        <v>5771</v>
      </c>
      <c r="D23" s="55"/>
      <c r="E23" s="55">
        <v>5771</v>
      </c>
      <c r="F23" s="55">
        <v>5771</v>
      </c>
      <c r="G23" s="55"/>
      <c r="H23" s="55"/>
      <c r="I23" s="55"/>
      <c r="J23" s="55"/>
      <c r="K23" s="55">
        <v>30</v>
      </c>
      <c r="L23" s="55">
        <f t="shared" si="0"/>
        <v>1731.3</v>
      </c>
      <c r="M23" s="55"/>
      <c r="N23" s="55"/>
      <c r="O23" s="55"/>
      <c r="P23" s="55"/>
      <c r="Q23" s="55">
        <f t="shared" si="1"/>
        <v>7502.3</v>
      </c>
      <c r="R23" s="55">
        <v>7502.3</v>
      </c>
      <c r="S23" s="55">
        <f t="shared" si="2"/>
        <v>0</v>
      </c>
    </row>
    <row r="24" spans="1:20" s="30" customFormat="1" ht="12.75">
      <c r="A24" s="37" t="s">
        <v>45</v>
      </c>
      <c r="B24" s="37">
        <v>1</v>
      </c>
      <c r="C24" s="55">
        <v>5246</v>
      </c>
      <c r="D24" s="55"/>
      <c r="E24" s="55">
        <v>5246</v>
      </c>
      <c r="F24" s="55">
        <v>5246</v>
      </c>
      <c r="G24" s="55"/>
      <c r="H24" s="55"/>
      <c r="I24" s="55"/>
      <c r="J24" s="55"/>
      <c r="K24" s="55">
        <v>30</v>
      </c>
      <c r="L24" s="55">
        <f t="shared" si="0"/>
        <v>1573.8</v>
      </c>
      <c r="M24" s="55"/>
      <c r="N24" s="55"/>
      <c r="O24" s="55"/>
      <c r="P24" s="55"/>
      <c r="Q24" s="55">
        <f t="shared" si="1"/>
        <v>6819.8</v>
      </c>
      <c r="R24" s="55">
        <v>6819.8</v>
      </c>
      <c r="S24" s="55">
        <f t="shared" si="2"/>
        <v>0</v>
      </c>
    </row>
    <row r="25" spans="1:20" s="30" customFormat="1" ht="12.75">
      <c r="A25" s="37" t="s">
        <v>46</v>
      </c>
      <c r="B25" s="37">
        <v>0.5</v>
      </c>
      <c r="C25" s="55">
        <v>5771</v>
      </c>
      <c r="D25" s="55"/>
      <c r="E25" s="55">
        <v>5771</v>
      </c>
      <c r="F25" s="57">
        <v>2885.5</v>
      </c>
      <c r="G25" s="55"/>
      <c r="H25" s="55"/>
      <c r="I25" s="55"/>
      <c r="J25" s="55"/>
      <c r="K25" s="55">
        <v>15</v>
      </c>
      <c r="L25" s="56">
        <f t="shared" si="0"/>
        <v>432.82499999999999</v>
      </c>
      <c r="M25" s="55"/>
      <c r="N25" s="55"/>
      <c r="O25" s="55"/>
      <c r="P25" s="55"/>
      <c r="Q25" s="56">
        <f t="shared" si="1"/>
        <v>3318.3249999999998</v>
      </c>
      <c r="R25" s="56">
        <v>3318.3249999999998</v>
      </c>
      <c r="S25" s="55">
        <f t="shared" si="2"/>
        <v>0</v>
      </c>
    </row>
    <row r="26" spans="1:20" s="30" customFormat="1" ht="22.7" customHeight="1">
      <c r="A26" s="51" t="s">
        <v>47</v>
      </c>
      <c r="B26" s="37">
        <v>1</v>
      </c>
      <c r="C26" s="55">
        <v>3947</v>
      </c>
      <c r="D26" s="55"/>
      <c r="E26" s="55">
        <v>3947</v>
      </c>
      <c r="F26" s="55">
        <v>3947</v>
      </c>
      <c r="G26" s="55"/>
      <c r="H26" s="55"/>
      <c r="I26" s="55"/>
      <c r="J26" s="55"/>
      <c r="K26" s="55">
        <v>15</v>
      </c>
      <c r="L26" s="55">
        <v>583.65</v>
      </c>
      <c r="M26" s="55"/>
      <c r="N26" s="55"/>
      <c r="O26" s="55"/>
      <c r="P26" s="55"/>
      <c r="Q26" s="55">
        <v>4530.6499999999996</v>
      </c>
      <c r="R26" s="55">
        <v>4530.6499999999996</v>
      </c>
      <c r="S26" s="55">
        <v>0</v>
      </c>
    </row>
    <row r="27" spans="1:20" s="30" customFormat="1" ht="12.75">
      <c r="A27" s="37" t="s">
        <v>48</v>
      </c>
      <c r="B27" s="37">
        <v>0.5</v>
      </c>
      <c r="C27" s="55">
        <v>7070</v>
      </c>
      <c r="D27" s="55">
        <v>0.15</v>
      </c>
      <c r="E27" s="57">
        <v>8131</v>
      </c>
      <c r="F27" s="57">
        <v>4066</v>
      </c>
      <c r="G27" s="55"/>
      <c r="H27" s="55"/>
      <c r="I27" s="55"/>
      <c r="J27" s="55"/>
      <c r="K27" s="55">
        <v>30</v>
      </c>
      <c r="L27" s="56">
        <f t="shared" ref="L27:L43" si="3">F27*K27/100</f>
        <v>1219.8</v>
      </c>
      <c r="M27" s="55"/>
      <c r="N27" s="55"/>
      <c r="O27" s="55"/>
      <c r="P27" s="55"/>
      <c r="Q27" s="56">
        <f>F27+L27</f>
        <v>5285.8</v>
      </c>
      <c r="R27" s="55">
        <v>5130.83</v>
      </c>
      <c r="S27" s="56">
        <f>R27-Q27</f>
        <v>-154.97000000000025</v>
      </c>
    </row>
    <row r="28" spans="1:20" s="30" customFormat="1" ht="12.75">
      <c r="A28" s="37" t="s">
        <v>49</v>
      </c>
      <c r="B28" s="37">
        <v>1</v>
      </c>
      <c r="C28" s="55">
        <v>4693</v>
      </c>
      <c r="D28" s="55"/>
      <c r="E28" s="55">
        <v>4693</v>
      </c>
      <c r="F28" s="55">
        <v>4693</v>
      </c>
      <c r="G28" s="55"/>
      <c r="H28" s="55"/>
      <c r="I28" s="55"/>
      <c r="J28" s="55"/>
      <c r="K28" s="55">
        <v>20</v>
      </c>
      <c r="L28" s="55">
        <f t="shared" si="3"/>
        <v>938.6</v>
      </c>
      <c r="M28" s="55">
        <v>4</v>
      </c>
      <c r="N28" s="55">
        <f>M28*F28/100</f>
        <v>187.72</v>
      </c>
      <c r="O28" s="55"/>
      <c r="P28" s="55"/>
      <c r="Q28" s="55">
        <f>F28+L28+N28</f>
        <v>5819.3200000000006</v>
      </c>
      <c r="R28" s="55">
        <v>5631.6</v>
      </c>
      <c r="S28" s="55">
        <f>R28-Q28</f>
        <v>-187.72000000000025</v>
      </c>
    </row>
    <row r="29" spans="1:20" s="30" customFormat="1" ht="12.75">
      <c r="A29" s="37" t="s">
        <v>50</v>
      </c>
      <c r="B29" s="37">
        <v>1.5</v>
      </c>
      <c r="C29" s="55">
        <v>3730</v>
      </c>
      <c r="D29" s="55"/>
      <c r="E29" s="55">
        <v>3730</v>
      </c>
      <c r="F29" s="55">
        <v>5595</v>
      </c>
      <c r="G29" s="55"/>
      <c r="H29" s="55"/>
      <c r="I29" s="55"/>
      <c r="J29" s="55"/>
      <c r="K29" s="55">
        <v>20</v>
      </c>
      <c r="L29" s="55">
        <f t="shared" si="3"/>
        <v>1119</v>
      </c>
      <c r="M29" s="55"/>
      <c r="N29" s="55"/>
      <c r="O29" s="55"/>
      <c r="P29" s="55"/>
      <c r="Q29" s="55">
        <f t="shared" ref="Q29:Q34" si="4">F29+L29</f>
        <v>6714</v>
      </c>
      <c r="R29" s="55">
        <v>6714</v>
      </c>
      <c r="S29" s="55">
        <f>R29-Q29</f>
        <v>0</v>
      </c>
    </row>
    <row r="30" spans="1:20" s="30" customFormat="1" ht="12.75">
      <c r="A30" s="37" t="s">
        <v>51</v>
      </c>
      <c r="B30" s="37">
        <v>1</v>
      </c>
      <c r="C30" s="55">
        <v>3730</v>
      </c>
      <c r="D30" s="55"/>
      <c r="E30" s="55">
        <v>3730</v>
      </c>
      <c r="F30" s="55">
        <v>3730</v>
      </c>
      <c r="G30" s="55"/>
      <c r="H30" s="55"/>
      <c r="I30" s="55"/>
      <c r="J30" s="55"/>
      <c r="K30" s="55">
        <v>10</v>
      </c>
      <c r="L30" s="55">
        <f t="shared" si="3"/>
        <v>373</v>
      </c>
      <c r="M30" s="55"/>
      <c r="N30" s="55"/>
      <c r="O30" s="55"/>
      <c r="P30" s="55"/>
      <c r="Q30" s="55">
        <f t="shared" si="4"/>
        <v>4103</v>
      </c>
      <c r="R30" s="55">
        <v>4103</v>
      </c>
      <c r="S30" s="58">
        <v>0</v>
      </c>
    </row>
    <row r="31" spans="1:20" s="30" customFormat="1" ht="12.75">
      <c r="A31" s="37" t="s">
        <v>51</v>
      </c>
      <c r="B31" s="37">
        <v>1</v>
      </c>
      <c r="C31" s="55">
        <v>3730</v>
      </c>
      <c r="D31" s="55"/>
      <c r="E31" s="55">
        <v>3730</v>
      </c>
      <c r="F31" s="55">
        <v>3730</v>
      </c>
      <c r="G31" s="55"/>
      <c r="H31" s="55"/>
      <c r="I31" s="55"/>
      <c r="J31" s="55"/>
      <c r="K31" s="55">
        <v>20</v>
      </c>
      <c r="L31" s="55">
        <f t="shared" si="3"/>
        <v>746</v>
      </c>
      <c r="M31" s="55"/>
      <c r="N31" s="55"/>
      <c r="O31" s="55"/>
      <c r="P31" s="55"/>
      <c r="Q31" s="55">
        <f t="shared" si="4"/>
        <v>4476</v>
      </c>
      <c r="R31" s="55">
        <v>4476</v>
      </c>
      <c r="S31" s="58">
        <v>0</v>
      </c>
      <c r="T31" s="30">
        <v>15852.5</v>
      </c>
    </row>
    <row r="32" spans="1:20" s="30" customFormat="1" ht="12.75">
      <c r="A32" s="37" t="s">
        <v>51</v>
      </c>
      <c r="B32" s="37">
        <v>1.5</v>
      </c>
      <c r="C32" s="55">
        <v>3730</v>
      </c>
      <c r="D32" s="55"/>
      <c r="E32" s="55">
        <v>3730</v>
      </c>
      <c r="F32" s="55">
        <f>E32*B32</f>
        <v>5595</v>
      </c>
      <c r="G32" s="55"/>
      <c r="H32" s="55"/>
      <c r="I32" s="55"/>
      <c r="J32" s="55"/>
      <c r="K32" s="55">
        <v>30</v>
      </c>
      <c r="L32" s="55">
        <f t="shared" si="3"/>
        <v>1678.5</v>
      </c>
      <c r="M32" s="55"/>
      <c r="N32" s="55"/>
      <c r="O32" s="55"/>
      <c r="P32" s="55"/>
      <c r="Q32" s="55">
        <f t="shared" si="4"/>
        <v>7273.5</v>
      </c>
      <c r="R32" s="55">
        <v>7273.5</v>
      </c>
      <c r="S32" s="58">
        <v>0</v>
      </c>
    </row>
    <row r="33" spans="1:20" s="30" customFormat="1" ht="12.75">
      <c r="A33" s="37" t="s">
        <v>52</v>
      </c>
      <c r="B33" s="37">
        <v>0.5</v>
      </c>
      <c r="C33" s="55">
        <v>5771</v>
      </c>
      <c r="D33" s="55"/>
      <c r="E33" s="55">
        <v>5771</v>
      </c>
      <c r="F33" s="57">
        <f>E33*B33</f>
        <v>2885.5</v>
      </c>
      <c r="G33" s="55"/>
      <c r="H33" s="55"/>
      <c r="I33" s="55"/>
      <c r="J33" s="55"/>
      <c r="K33" s="55">
        <v>15</v>
      </c>
      <c r="L33" s="56">
        <f t="shared" si="3"/>
        <v>432.82499999999999</v>
      </c>
      <c r="M33" s="55"/>
      <c r="N33" s="55"/>
      <c r="O33" s="55"/>
      <c r="P33" s="55"/>
      <c r="Q33" s="56">
        <f t="shared" si="4"/>
        <v>3318.3249999999998</v>
      </c>
      <c r="R33" s="56">
        <v>3318.3249999999998</v>
      </c>
      <c r="S33" s="55">
        <v>0</v>
      </c>
    </row>
    <row r="34" spans="1:20" s="30" customFormat="1" ht="21">
      <c r="A34" s="51" t="s">
        <v>53</v>
      </c>
      <c r="B34" s="37">
        <v>1</v>
      </c>
      <c r="C34" s="55">
        <v>6756</v>
      </c>
      <c r="D34" s="55">
        <v>0.15</v>
      </c>
      <c r="E34" s="57">
        <v>7770</v>
      </c>
      <c r="F34" s="57">
        <v>7770</v>
      </c>
      <c r="G34" s="55"/>
      <c r="H34" s="55"/>
      <c r="I34" s="55"/>
      <c r="J34" s="55"/>
      <c r="K34" s="55">
        <v>30</v>
      </c>
      <c r="L34" s="55">
        <f t="shared" si="3"/>
        <v>2331</v>
      </c>
      <c r="M34" s="55"/>
      <c r="N34" s="55"/>
      <c r="O34" s="55"/>
      <c r="P34" s="55"/>
      <c r="Q34" s="55">
        <f t="shared" si="4"/>
        <v>10101</v>
      </c>
      <c r="R34" s="55">
        <v>9796.2000000000007</v>
      </c>
      <c r="S34" s="55">
        <f t="shared" ref="S34:S45" si="5">R34-Q34</f>
        <v>-304.79999999999927</v>
      </c>
    </row>
    <row r="35" spans="1:20" s="30" customFormat="1" ht="12.75">
      <c r="A35" s="37" t="s">
        <v>54</v>
      </c>
      <c r="B35" s="37">
        <v>1</v>
      </c>
      <c r="C35" s="55">
        <v>4435</v>
      </c>
      <c r="D35" s="55"/>
      <c r="E35" s="55">
        <v>4435</v>
      </c>
      <c r="F35" s="55">
        <v>4435</v>
      </c>
      <c r="G35" s="55"/>
      <c r="H35" s="55"/>
      <c r="I35" s="55"/>
      <c r="J35" s="55"/>
      <c r="K35" s="55">
        <v>30</v>
      </c>
      <c r="L35" s="55">
        <f t="shared" si="3"/>
        <v>1330.5</v>
      </c>
      <c r="M35" s="55">
        <v>4</v>
      </c>
      <c r="N35" s="55">
        <f>M35*F35/100</f>
        <v>177.4</v>
      </c>
      <c r="O35" s="55"/>
      <c r="P35" s="55"/>
      <c r="Q35" s="55">
        <f>F35+L35+N35</f>
        <v>5942.9</v>
      </c>
      <c r="R35" s="55">
        <v>6120.3</v>
      </c>
      <c r="S35" s="55">
        <f t="shared" si="5"/>
        <v>177.40000000000055</v>
      </c>
    </row>
    <row r="36" spans="1:20" s="30" customFormat="1" ht="12.75">
      <c r="A36" s="37" t="s">
        <v>55</v>
      </c>
      <c r="B36" s="37">
        <v>1</v>
      </c>
      <c r="C36" s="55">
        <v>4178</v>
      </c>
      <c r="D36" s="55"/>
      <c r="E36" s="55">
        <v>4178</v>
      </c>
      <c r="F36" s="55">
        <v>4178</v>
      </c>
      <c r="G36" s="55"/>
      <c r="H36" s="55"/>
      <c r="I36" s="55"/>
      <c r="J36" s="55"/>
      <c r="K36" s="55">
        <v>30</v>
      </c>
      <c r="L36" s="55">
        <f t="shared" si="3"/>
        <v>1253.4000000000001</v>
      </c>
      <c r="M36" s="55"/>
      <c r="N36" s="55"/>
      <c r="O36" s="55"/>
      <c r="P36" s="55"/>
      <c r="Q36" s="55">
        <f t="shared" ref="Q36:Q44" si="6">F36+L36</f>
        <v>5431.4</v>
      </c>
      <c r="R36" s="55">
        <v>5965</v>
      </c>
      <c r="S36" s="55">
        <f t="shared" si="5"/>
        <v>533.60000000000036</v>
      </c>
    </row>
    <row r="37" spans="1:20" s="30" customFormat="1" ht="12.75">
      <c r="A37" s="37" t="s">
        <v>56</v>
      </c>
      <c r="B37" s="37">
        <v>0.5</v>
      </c>
      <c r="C37" s="55">
        <v>4178</v>
      </c>
      <c r="D37" s="55">
        <v>0.15</v>
      </c>
      <c r="E37" s="57">
        <v>4804.7</v>
      </c>
      <c r="F37" s="57">
        <v>2403</v>
      </c>
      <c r="G37" s="55"/>
      <c r="H37" s="55"/>
      <c r="I37" s="55"/>
      <c r="J37" s="55"/>
      <c r="K37" s="55">
        <v>30</v>
      </c>
      <c r="L37" s="56">
        <f t="shared" si="3"/>
        <v>720.9</v>
      </c>
      <c r="M37" s="55"/>
      <c r="N37" s="55"/>
      <c r="O37" s="55"/>
      <c r="P37" s="55"/>
      <c r="Q37" s="56">
        <f t="shared" si="6"/>
        <v>3123.9</v>
      </c>
      <c r="R37" s="55">
        <v>2962.5</v>
      </c>
      <c r="S37" s="56">
        <f t="shared" si="5"/>
        <v>-161.40000000000009</v>
      </c>
    </row>
    <row r="38" spans="1:20" s="30" customFormat="1" ht="12.75">
      <c r="A38" s="37" t="s">
        <v>57</v>
      </c>
      <c r="B38" s="37">
        <v>5</v>
      </c>
      <c r="C38" s="55">
        <v>9018</v>
      </c>
      <c r="D38" s="55">
        <v>0.15</v>
      </c>
      <c r="E38" s="55">
        <v>10370</v>
      </c>
      <c r="F38" s="55">
        <f>E38*B38</f>
        <v>51850</v>
      </c>
      <c r="G38" s="55"/>
      <c r="H38" s="55"/>
      <c r="I38" s="55"/>
      <c r="J38" s="55"/>
      <c r="K38" s="55">
        <v>30</v>
      </c>
      <c r="L38" s="55">
        <f t="shared" si="3"/>
        <v>15555</v>
      </c>
      <c r="M38" s="55"/>
      <c r="N38" s="55"/>
      <c r="O38" s="55"/>
      <c r="P38" s="55"/>
      <c r="Q38" s="55">
        <f t="shared" si="6"/>
        <v>67405</v>
      </c>
      <c r="R38" s="55">
        <v>65380.5</v>
      </c>
      <c r="S38" s="58">
        <f t="shared" si="5"/>
        <v>-2024.5</v>
      </c>
      <c r="T38" s="53"/>
    </row>
    <row r="39" spans="1:20" s="30" customFormat="1" ht="12.75">
      <c r="A39" s="37" t="s">
        <v>57</v>
      </c>
      <c r="B39" s="37">
        <v>1</v>
      </c>
      <c r="C39" s="55">
        <v>9018</v>
      </c>
      <c r="D39" s="55">
        <v>0.15</v>
      </c>
      <c r="E39" s="55">
        <v>10370</v>
      </c>
      <c r="F39" s="55">
        <v>10370</v>
      </c>
      <c r="G39" s="55"/>
      <c r="H39" s="55"/>
      <c r="I39" s="55"/>
      <c r="J39" s="55"/>
      <c r="K39" s="55">
        <v>20</v>
      </c>
      <c r="L39" s="55">
        <f t="shared" si="3"/>
        <v>2074</v>
      </c>
      <c r="M39" s="55"/>
      <c r="N39" s="55"/>
      <c r="O39" s="55"/>
      <c r="P39" s="55"/>
      <c r="Q39" s="55">
        <f t="shared" si="6"/>
        <v>12444</v>
      </c>
      <c r="R39" s="55">
        <v>12174.3</v>
      </c>
      <c r="S39" s="58">
        <f t="shared" si="5"/>
        <v>-269.70000000000073</v>
      </c>
      <c r="T39" s="53"/>
    </row>
    <row r="40" spans="1:20" s="30" customFormat="1" ht="12.75">
      <c r="A40" s="37" t="s">
        <v>58</v>
      </c>
      <c r="B40" s="52">
        <v>28.2</v>
      </c>
      <c r="C40" s="55">
        <v>6317</v>
      </c>
      <c r="D40" s="55">
        <v>0.15</v>
      </c>
      <c r="E40" s="57">
        <v>7265</v>
      </c>
      <c r="F40" s="57">
        <v>204861</v>
      </c>
      <c r="G40" s="55"/>
      <c r="H40" s="55"/>
      <c r="I40" s="55"/>
      <c r="J40" s="55"/>
      <c r="K40" s="58">
        <v>10</v>
      </c>
      <c r="L40" s="56">
        <f t="shared" si="3"/>
        <v>20486.099999999999</v>
      </c>
      <c r="M40" s="55"/>
      <c r="N40" s="55"/>
      <c r="O40" s="55"/>
      <c r="P40" s="55"/>
      <c r="Q40" s="56">
        <f t="shared" si="6"/>
        <v>225347.1</v>
      </c>
      <c r="R40" s="55">
        <v>213411.39</v>
      </c>
      <c r="S40" s="59">
        <f t="shared" si="5"/>
        <v>-11935.709999999992</v>
      </c>
      <c r="T40" s="53"/>
    </row>
    <row r="41" spans="1:20" s="30" customFormat="1" ht="12.75">
      <c r="A41" s="37" t="s">
        <v>58</v>
      </c>
      <c r="B41" s="54">
        <v>22.3</v>
      </c>
      <c r="C41" s="55">
        <v>6317</v>
      </c>
      <c r="D41" s="55">
        <v>0.15</v>
      </c>
      <c r="E41" s="57">
        <v>7265</v>
      </c>
      <c r="F41" s="57">
        <v>162000</v>
      </c>
      <c r="G41" s="55"/>
      <c r="H41" s="55"/>
      <c r="I41" s="55"/>
      <c r="J41" s="55"/>
      <c r="K41" s="58">
        <v>15</v>
      </c>
      <c r="L41" s="56">
        <f t="shared" si="3"/>
        <v>24300</v>
      </c>
      <c r="M41" s="55"/>
      <c r="N41" s="55"/>
      <c r="O41" s="55"/>
      <c r="P41" s="55"/>
      <c r="Q41" s="56">
        <f t="shared" si="6"/>
        <v>186300</v>
      </c>
      <c r="R41" s="55">
        <v>177563.75</v>
      </c>
      <c r="S41" s="59">
        <f t="shared" si="5"/>
        <v>-8736.25</v>
      </c>
      <c r="T41" s="53"/>
    </row>
    <row r="42" spans="1:20" s="30" customFormat="1" ht="12.75">
      <c r="A42" s="37" t="s">
        <v>58</v>
      </c>
      <c r="B42" s="52">
        <v>25.7</v>
      </c>
      <c r="C42" s="55">
        <v>6317</v>
      </c>
      <c r="D42" s="55">
        <v>0.15</v>
      </c>
      <c r="E42" s="57">
        <v>7264.55</v>
      </c>
      <c r="F42" s="57">
        <f t="shared" ref="F42:F48" si="7">E42*B42</f>
        <v>186698.935</v>
      </c>
      <c r="G42" s="55"/>
      <c r="H42" s="55"/>
      <c r="I42" s="55"/>
      <c r="J42" s="55"/>
      <c r="K42" s="58">
        <v>20</v>
      </c>
      <c r="L42" s="56">
        <f t="shared" si="3"/>
        <v>37339.787000000004</v>
      </c>
      <c r="M42" s="55"/>
      <c r="N42" s="55"/>
      <c r="O42" s="55"/>
      <c r="P42" s="55"/>
      <c r="Q42" s="56">
        <f t="shared" si="6"/>
        <v>224038.72200000001</v>
      </c>
      <c r="R42" s="55">
        <v>212506.8</v>
      </c>
      <c r="S42" s="59">
        <f t="shared" si="5"/>
        <v>-11531.92200000002</v>
      </c>
      <c r="T42" s="53"/>
    </row>
    <row r="43" spans="1:20" s="30" customFormat="1" ht="12.75">
      <c r="A43" s="37" t="s">
        <v>58</v>
      </c>
      <c r="B43" s="52">
        <v>38.4</v>
      </c>
      <c r="C43" s="55">
        <v>6317</v>
      </c>
      <c r="D43" s="55">
        <v>0.15</v>
      </c>
      <c r="E43" s="57">
        <v>7264.55</v>
      </c>
      <c r="F43" s="57">
        <f t="shared" si="7"/>
        <v>278958.71999999997</v>
      </c>
      <c r="G43" s="55"/>
      <c r="H43" s="55"/>
      <c r="I43" s="55"/>
      <c r="J43" s="55"/>
      <c r="K43" s="58">
        <v>30</v>
      </c>
      <c r="L43" s="56">
        <f t="shared" si="3"/>
        <v>83687.615999999995</v>
      </c>
      <c r="M43" s="55"/>
      <c r="N43" s="55"/>
      <c r="O43" s="55"/>
      <c r="P43" s="55"/>
      <c r="Q43" s="56">
        <f t="shared" si="6"/>
        <v>362646.33599999995</v>
      </c>
      <c r="R43" s="55">
        <v>341060.01</v>
      </c>
      <c r="S43" s="56">
        <f t="shared" si="5"/>
        <v>-21586.325999999943</v>
      </c>
    </row>
    <row r="44" spans="1:20" s="30" customFormat="1" ht="12.75">
      <c r="A44" s="37" t="s">
        <v>63</v>
      </c>
      <c r="B44" s="52">
        <v>3.4</v>
      </c>
      <c r="C44" s="55">
        <v>6317</v>
      </c>
      <c r="D44" s="55">
        <v>0.15</v>
      </c>
      <c r="E44" s="57">
        <v>7264.55</v>
      </c>
      <c r="F44" s="55">
        <v>24700</v>
      </c>
      <c r="G44" s="55"/>
      <c r="H44" s="55"/>
      <c r="I44" s="55"/>
      <c r="J44" s="55"/>
      <c r="K44" s="60"/>
      <c r="L44" s="55"/>
      <c r="M44" s="55"/>
      <c r="N44" s="55"/>
      <c r="O44" s="55"/>
      <c r="P44" s="55"/>
      <c r="Q44" s="56">
        <f t="shared" si="6"/>
        <v>24700</v>
      </c>
      <c r="R44" s="55">
        <v>25279.94</v>
      </c>
      <c r="S44" s="56">
        <f t="shared" si="5"/>
        <v>579.93999999999869</v>
      </c>
    </row>
    <row r="45" spans="1:20" s="30" customFormat="1" ht="12.75">
      <c r="A45" s="37" t="s">
        <v>60</v>
      </c>
      <c r="B45" s="37">
        <v>1.5</v>
      </c>
      <c r="C45" s="55">
        <v>6756</v>
      </c>
      <c r="D45" s="55">
        <v>0.15</v>
      </c>
      <c r="E45" s="55">
        <v>7770</v>
      </c>
      <c r="F45" s="55">
        <f t="shared" si="7"/>
        <v>11655</v>
      </c>
      <c r="G45" s="55"/>
      <c r="H45" s="55"/>
      <c r="I45" s="55"/>
      <c r="J45" s="55"/>
      <c r="K45" s="55">
        <v>10</v>
      </c>
      <c r="L45" s="55">
        <f>F45*K45/100</f>
        <v>1165.5</v>
      </c>
      <c r="M45" s="55">
        <v>4</v>
      </c>
      <c r="N45" s="56">
        <f>M45*F45/100</f>
        <v>466.2</v>
      </c>
      <c r="O45" s="55"/>
      <c r="P45" s="55"/>
      <c r="Q45" s="56">
        <f>F45+L45+N45</f>
        <v>13286.7</v>
      </c>
      <c r="R45" s="58">
        <v>12667.5</v>
      </c>
      <c r="S45" s="56">
        <f t="shared" si="5"/>
        <v>-619.20000000000073</v>
      </c>
    </row>
    <row r="46" spans="1:20" s="30" customFormat="1" ht="12.75">
      <c r="A46" s="37" t="s">
        <v>59</v>
      </c>
      <c r="B46" s="37">
        <v>4.5</v>
      </c>
      <c r="C46" s="55">
        <v>6756</v>
      </c>
      <c r="D46" s="55">
        <v>0.15</v>
      </c>
      <c r="E46" s="55">
        <v>7770</v>
      </c>
      <c r="F46" s="55">
        <f t="shared" si="7"/>
        <v>34965</v>
      </c>
      <c r="G46" s="55"/>
      <c r="H46" s="55"/>
      <c r="I46" s="55"/>
      <c r="J46" s="55"/>
      <c r="K46" s="55">
        <v>30</v>
      </c>
      <c r="L46" s="55">
        <f>F46*K46/100</f>
        <v>10489.5</v>
      </c>
      <c r="M46" s="55">
        <v>4</v>
      </c>
      <c r="N46" s="56">
        <f>M46*F46/100</f>
        <v>1398.6</v>
      </c>
      <c r="O46" s="55"/>
      <c r="P46" s="55"/>
      <c r="Q46" s="56">
        <f t="shared" ref="Q46" si="8">F46+L46+N46</f>
        <v>46853.1</v>
      </c>
      <c r="R46" s="58">
        <v>44082.9</v>
      </c>
      <c r="S46" s="56">
        <f>R46-Q46</f>
        <v>-2770.1999999999971</v>
      </c>
    </row>
    <row r="47" spans="1:20" s="30" customFormat="1" ht="12.75">
      <c r="A47" s="37" t="s">
        <v>61</v>
      </c>
      <c r="B47" s="37">
        <v>1</v>
      </c>
      <c r="C47" s="55">
        <v>6756</v>
      </c>
      <c r="D47" s="55">
        <v>0.15</v>
      </c>
      <c r="E47" s="55">
        <v>7770</v>
      </c>
      <c r="F47" s="55">
        <f t="shared" si="7"/>
        <v>7770</v>
      </c>
      <c r="G47" s="55">
        <v>20</v>
      </c>
      <c r="H47" s="55">
        <f>G47*F47/100*B47</f>
        <v>1554</v>
      </c>
      <c r="I47" s="55"/>
      <c r="J47" s="55"/>
      <c r="K47" s="55">
        <v>30</v>
      </c>
      <c r="L47" s="55">
        <f>F47*K47/100</f>
        <v>2331</v>
      </c>
      <c r="M47" s="55">
        <v>4</v>
      </c>
      <c r="N47" s="56">
        <f>M47*F47/100</f>
        <v>310.8</v>
      </c>
      <c r="O47" s="55"/>
      <c r="P47" s="55"/>
      <c r="Q47" s="56">
        <f>F47+H47+L47+N47</f>
        <v>11965.8</v>
      </c>
      <c r="R47" s="58">
        <v>11147.4</v>
      </c>
      <c r="S47" s="56">
        <f>R47-Q47</f>
        <v>-818.39999999999964</v>
      </c>
    </row>
    <row r="48" spans="1:20" s="30" customFormat="1" ht="12.75">
      <c r="A48" s="37" t="s">
        <v>61</v>
      </c>
      <c r="B48" s="37">
        <v>5.5</v>
      </c>
      <c r="C48" s="55">
        <v>6756</v>
      </c>
      <c r="D48" s="55">
        <v>0.15</v>
      </c>
      <c r="E48" s="55">
        <v>7770</v>
      </c>
      <c r="F48" s="55">
        <f t="shared" si="7"/>
        <v>42735</v>
      </c>
      <c r="G48" s="55">
        <v>25</v>
      </c>
      <c r="H48" s="56">
        <v>10683.75</v>
      </c>
      <c r="I48" s="55"/>
      <c r="J48" s="55"/>
      <c r="K48" s="55">
        <v>30</v>
      </c>
      <c r="L48" s="55">
        <f>F48*K48/100</f>
        <v>12820.5</v>
      </c>
      <c r="M48" s="55">
        <v>4</v>
      </c>
      <c r="N48" s="56">
        <f>M48*F48/100</f>
        <v>1709.4</v>
      </c>
      <c r="O48" s="55"/>
      <c r="P48" s="55"/>
      <c r="Q48" s="56">
        <f>F48+H48+L48+N48</f>
        <v>67948.649999999994</v>
      </c>
      <c r="R48" s="58">
        <v>61817.4</v>
      </c>
      <c r="S48" s="56">
        <f>R48-Q48</f>
        <v>-6131.2499999999927</v>
      </c>
    </row>
    <row r="49" spans="1:21" ht="15.75" thickBot="1">
      <c r="A49" s="37"/>
      <c r="B49" s="1"/>
      <c r="C49" s="61"/>
      <c r="D49" s="61"/>
      <c r="E49" s="55"/>
      <c r="F49" s="55"/>
      <c r="G49" s="62"/>
      <c r="H49" s="63"/>
      <c r="I49" s="64"/>
      <c r="J49" s="65">
        <f>ROUND(F49*I49/100,2)</f>
        <v>0</v>
      </c>
      <c r="K49" s="66"/>
      <c r="L49" s="65"/>
      <c r="M49" s="67">
        <v>4</v>
      </c>
      <c r="N49" s="65"/>
      <c r="O49" s="64">
        <v>0.1</v>
      </c>
      <c r="P49" s="68">
        <f>ROUND((F49+H49+N49+J49+L49)*O49,2)</f>
        <v>0</v>
      </c>
      <c r="Q49" s="68">
        <f>F49+H49+N49+J49+L49+P49</f>
        <v>0</v>
      </c>
      <c r="R49" s="68"/>
      <c r="S49" s="69"/>
      <c r="T49" s="5"/>
      <c r="U49" s="5"/>
    </row>
    <row r="50" spans="1:21" ht="15.75" thickBot="1">
      <c r="A50" s="3" t="s">
        <v>4</v>
      </c>
      <c r="B50" s="2">
        <f>SUM(B16:B49)</f>
        <v>157.5</v>
      </c>
      <c r="C50" s="2">
        <f>SUM(C16:C49)</f>
        <v>226487.61</v>
      </c>
      <c r="D50" s="2">
        <f>SUM(D16:D49)</f>
        <v>2.2499999999999996</v>
      </c>
      <c r="E50" s="2">
        <f>SUM(E16:E49)</f>
        <v>243331.95999999996</v>
      </c>
      <c r="F50" s="2">
        <f>SUM(F16:F49)</f>
        <v>1163244.2649999999</v>
      </c>
      <c r="G50" s="2"/>
      <c r="H50" s="2">
        <f>SUM(H47:H49)</f>
        <v>12237.75</v>
      </c>
      <c r="I50" s="2"/>
      <c r="J50" s="2"/>
      <c r="K50" s="2"/>
      <c r="L50" s="2">
        <f>SUM(L16:L49)</f>
        <v>247839.33600000001</v>
      </c>
      <c r="M50" s="2"/>
      <c r="N50" s="2">
        <f>SUM(N16:N49)</f>
        <v>4250.1200000000008</v>
      </c>
      <c r="O50" s="2"/>
      <c r="P50" s="2"/>
      <c r="Q50" s="2">
        <f>SUM(Q16:Q49)</f>
        <v>1427571.4709999999</v>
      </c>
      <c r="R50" s="2">
        <f>SUM(R16:R49)</f>
        <v>1357030.5699999996</v>
      </c>
      <c r="S50" s="4"/>
      <c r="T50" s="19"/>
      <c r="U50" s="19"/>
    </row>
    <row r="51" spans="1:21">
      <c r="A51" s="6"/>
      <c r="B51" s="7"/>
      <c r="C51" s="8"/>
      <c r="D51" s="8"/>
      <c r="E51" s="8"/>
      <c r="F51" s="9"/>
      <c r="G51" s="10"/>
      <c r="H51" s="10"/>
      <c r="I51" s="12"/>
      <c r="J51" s="12"/>
      <c r="K51" s="13"/>
      <c r="L51" s="12"/>
      <c r="M51" s="11"/>
      <c r="N51" s="12"/>
      <c r="O51" s="14"/>
      <c r="P51" s="15"/>
      <c r="Q51" s="15"/>
      <c r="R51" s="15"/>
      <c r="S51" s="16"/>
      <c r="T51" s="19"/>
      <c r="U51" s="19"/>
    </row>
    <row r="52" spans="1:21">
      <c r="A52" s="48" t="s">
        <v>26</v>
      </c>
      <c r="B52" s="48"/>
      <c r="C52" s="48"/>
      <c r="D52" s="48"/>
      <c r="E52" s="48"/>
      <c r="F52" s="48" t="s">
        <v>64</v>
      </c>
      <c r="G52" s="10"/>
      <c r="H52" s="10"/>
      <c r="I52" s="12"/>
      <c r="J52" s="12"/>
      <c r="K52" s="13"/>
      <c r="L52" s="12"/>
      <c r="M52" s="11"/>
      <c r="N52" s="12"/>
      <c r="O52" s="14"/>
      <c r="P52" s="15"/>
      <c r="Q52" s="15"/>
      <c r="R52" s="15"/>
      <c r="S52" s="16"/>
      <c r="T52" s="19"/>
      <c r="U52" s="19"/>
    </row>
    <row r="53" spans="1:21">
      <c r="A53" s="48"/>
      <c r="B53" s="48"/>
      <c r="C53" s="48"/>
      <c r="D53" s="48"/>
      <c r="E53" s="48"/>
      <c r="F53" s="48"/>
      <c r="G53" s="10"/>
      <c r="H53" s="10"/>
      <c r="I53" s="12"/>
      <c r="J53" s="12"/>
      <c r="K53" s="13"/>
      <c r="L53" s="12"/>
      <c r="M53" s="11"/>
      <c r="N53" s="12"/>
      <c r="O53" s="14"/>
      <c r="P53" s="15"/>
      <c r="Q53" s="15"/>
      <c r="R53" s="15"/>
      <c r="S53" s="16"/>
      <c r="T53" s="19"/>
      <c r="U53" s="19"/>
    </row>
    <row r="54" spans="1:21">
      <c r="A54" s="48" t="s">
        <v>27</v>
      </c>
      <c r="B54" s="48"/>
      <c r="C54" s="48"/>
      <c r="D54" s="48"/>
      <c r="E54" s="48"/>
      <c r="F54" s="48" t="s">
        <v>65</v>
      </c>
      <c r="G54" s="10"/>
      <c r="H54" s="10"/>
      <c r="I54" s="12"/>
      <c r="J54" s="12"/>
      <c r="K54" s="13"/>
      <c r="L54" s="12"/>
      <c r="M54" s="11"/>
      <c r="N54" s="12"/>
      <c r="O54" s="14"/>
      <c r="P54" s="15"/>
      <c r="Q54" s="15"/>
      <c r="R54" s="15"/>
      <c r="S54" s="16"/>
      <c r="T54" s="19"/>
      <c r="U54" s="19"/>
    </row>
    <row r="55" spans="1:21">
      <c r="A55" s="48"/>
      <c r="B55" s="48"/>
      <c r="C55" s="48"/>
      <c r="D55" s="48"/>
      <c r="E55" s="48"/>
      <c r="F55" s="48"/>
      <c r="G55" s="10"/>
      <c r="H55" s="10"/>
      <c r="I55" s="12"/>
      <c r="J55" s="12"/>
      <c r="K55" s="13"/>
      <c r="L55" s="12"/>
      <c r="M55" s="11"/>
      <c r="N55" s="12"/>
      <c r="O55" s="14"/>
      <c r="P55" s="15"/>
      <c r="Q55" s="15"/>
      <c r="R55" s="15"/>
      <c r="S55" s="16"/>
      <c r="T55" s="19"/>
      <c r="U55" s="19"/>
    </row>
    <row r="56" spans="1:21">
      <c r="A56" s="48" t="s">
        <v>28</v>
      </c>
      <c r="B56" s="48"/>
      <c r="C56" s="48"/>
      <c r="D56" s="48"/>
      <c r="E56" s="48"/>
      <c r="F56" s="48" t="s">
        <v>65</v>
      </c>
      <c r="G56" s="10"/>
      <c r="H56" s="10"/>
      <c r="I56" s="12"/>
      <c r="J56" s="12"/>
      <c r="K56" s="13"/>
      <c r="L56" s="12"/>
      <c r="M56" s="11"/>
      <c r="N56" s="12"/>
      <c r="O56" s="14"/>
      <c r="P56" s="15"/>
      <c r="Q56" s="15"/>
      <c r="R56" s="15"/>
      <c r="S56" s="16"/>
      <c r="T56" s="19"/>
      <c r="U56" s="19"/>
    </row>
    <row r="57" spans="1:21">
      <c r="A57" s="48"/>
      <c r="B57" s="49" t="s">
        <v>29</v>
      </c>
      <c r="C57" s="49"/>
      <c r="D57" s="48"/>
      <c r="E57" s="48"/>
      <c r="F57" s="48" t="s">
        <v>66</v>
      </c>
      <c r="G57" s="10"/>
      <c r="H57" s="10"/>
      <c r="I57" s="12"/>
      <c r="J57" s="12"/>
      <c r="K57" s="13"/>
      <c r="L57" s="12"/>
      <c r="M57" s="11"/>
      <c r="N57" s="12"/>
      <c r="O57" s="14"/>
      <c r="P57" s="15"/>
      <c r="Q57" s="15"/>
      <c r="R57" s="15"/>
      <c r="S57" s="16"/>
      <c r="T57" s="19"/>
      <c r="U57" s="19"/>
    </row>
    <row r="58" spans="1:21">
      <c r="A58" s="6"/>
      <c r="B58" s="7"/>
      <c r="C58" s="8"/>
      <c r="D58" s="8"/>
      <c r="E58" s="8"/>
      <c r="F58" s="8"/>
      <c r="G58" s="17"/>
      <c r="H58" s="17"/>
      <c r="I58" s="14"/>
      <c r="J58" s="14"/>
      <c r="K58" s="15"/>
      <c r="L58" s="14"/>
      <c r="M58" s="18"/>
      <c r="N58" s="14"/>
      <c r="O58" s="14"/>
      <c r="P58" s="15"/>
      <c r="Q58" s="15"/>
      <c r="R58" s="15"/>
      <c r="S58" s="16"/>
      <c r="T58" s="19"/>
      <c r="U58" s="19"/>
    </row>
    <row r="59" spans="1:21" ht="24.75" customHeight="1">
      <c r="A59" s="101" t="s">
        <v>9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9"/>
      <c r="U59" s="19"/>
    </row>
    <row r="60" spans="1:21" ht="83.25" customHeight="1">
      <c r="A60" s="101" t="s">
        <v>25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9"/>
      <c r="U60" s="19"/>
    </row>
    <row r="61" spans="1:21">
      <c r="A61" s="6"/>
      <c r="B61" s="7"/>
      <c r="C61" s="8"/>
      <c r="D61" s="8"/>
      <c r="E61" s="8"/>
      <c r="F61" s="8"/>
      <c r="G61" s="17"/>
      <c r="H61" s="17"/>
      <c r="I61" s="14"/>
      <c r="J61" s="14"/>
      <c r="K61" s="15"/>
      <c r="L61" s="14"/>
      <c r="M61" s="18"/>
      <c r="N61" s="14"/>
      <c r="O61" s="14"/>
      <c r="P61" s="15"/>
      <c r="Q61" s="15"/>
      <c r="R61" s="15"/>
      <c r="S61" s="16"/>
      <c r="T61" s="19"/>
      <c r="U61" s="19"/>
    </row>
    <row r="62" spans="1:21">
      <c r="A62" s="6"/>
      <c r="B62" s="7"/>
      <c r="C62" s="8"/>
      <c r="D62" s="8"/>
      <c r="E62" s="8"/>
      <c r="F62" s="8"/>
      <c r="G62" s="17"/>
      <c r="H62" s="17"/>
      <c r="I62" s="14"/>
      <c r="J62" s="14"/>
      <c r="K62" s="15"/>
      <c r="L62" s="14"/>
      <c r="M62" s="17"/>
      <c r="N62" s="14"/>
      <c r="O62" s="14"/>
      <c r="P62" s="15"/>
      <c r="Q62" s="15"/>
      <c r="R62" s="15"/>
      <c r="S62" s="16"/>
      <c r="T62" s="19"/>
      <c r="U62" s="19"/>
    </row>
    <row r="63" spans="1:21">
      <c r="A63" s="6"/>
      <c r="B63" s="7"/>
      <c r="C63" s="8"/>
      <c r="D63" s="8"/>
      <c r="E63" s="8"/>
      <c r="F63" s="8"/>
      <c r="G63" s="17"/>
      <c r="H63" s="17"/>
      <c r="I63" s="14"/>
      <c r="J63" s="14"/>
      <c r="K63" s="15"/>
      <c r="L63" s="14"/>
      <c r="M63" s="17"/>
      <c r="N63" s="14"/>
      <c r="O63" s="14"/>
      <c r="P63" s="15"/>
      <c r="Q63" s="15"/>
      <c r="R63" s="15"/>
      <c r="S63" s="16"/>
      <c r="T63" s="19"/>
      <c r="U63" s="19"/>
    </row>
    <row r="64" spans="1:21">
      <c r="A64" s="6"/>
      <c r="B64" s="7"/>
      <c r="C64" s="8"/>
      <c r="D64" s="8"/>
      <c r="E64" s="8"/>
      <c r="F64" s="8"/>
      <c r="G64" s="17"/>
      <c r="H64" s="17"/>
      <c r="I64" s="14"/>
      <c r="J64" s="14"/>
      <c r="K64" s="15"/>
      <c r="L64" s="14"/>
      <c r="M64" s="17"/>
      <c r="N64" s="14"/>
      <c r="O64" s="14"/>
      <c r="P64" s="15"/>
      <c r="Q64" s="15"/>
      <c r="R64" s="15"/>
      <c r="S64" s="16"/>
      <c r="T64" s="19"/>
      <c r="U64" s="19"/>
    </row>
    <row r="65" spans="1:21">
      <c r="A65" s="6"/>
      <c r="B65" s="7"/>
      <c r="C65" s="8"/>
      <c r="D65" s="8"/>
      <c r="E65" s="8"/>
      <c r="F65" s="8"/>
      <c r="G65" s="17"/>
      <c r="H65" s="17"/>
      <c r="I65" s="14"/>
      <c r="J65" s="14"/>
      <c r="K65" s="15"/>
      <c r="L65" s="14"/>
      <c r="M65" s="17"/>
      <c r="N65" s="14"/>
      <c r="O65" s="14"/>
      <c r="P65" s="15"/>
      <c r="Q65" s="15"/>
      <c r="R65" s="15"/>
      <c r="S65" s="16"/>
      <c r="T65" s="19"/>
      <c r="U65" s="19"/>
    </row>
    <row r="66" spans="1:21">
      <c r="A66" s="5"/>
      <c r="B66" s="7"/>
      <c r="C66" s="8"/>
      <c r="D66" s="8"/>
      <c r="E66" s="8"/>
      <c r="F66" s="8"/>
      <c r="G66" s="17"/>
      <c r="H66" s="17"/>
      <c r="I66" s="17"/>
      <c r="J66" s="17"/>
      <c r="K66" s="16"/>
      <c r="L66" s="17"/>
      <c r="M66" s="17"/>
      <c r="N66" s="17"/>
      <c r="O66" s="17"/>
      <c r="P66" s="16"/>
      <c r="Q66" s="16"/>
      <c r="R66" s="16"/>
      <c r="S66" s="16"/>
      <c r="T66" s="19"/>
      <c r="U66" s="19"/>
    </row>
    <row r="67" spans="1:21">
      <c r="A67" s="5"/>
      <c r="B67" s="7"/>
      <c r="C67" s="8"/>
      <c r="D67" s="8"/>
      <c r="E67" s="8"/>
      <c r="F67" s="8"/>
      <c r="G67" s="17"/>
      <c r="H67" s="17"/>
      <c r="I67" s="17"/>
      <c r="J67" s="17"/>
      <c r="K67" s="16"/>
      <c r="L67" s="17"/>
      <c r="M67" s="17"/>
      <c r="N67" s="17"/>
      <c r="O67" s="17"/>
      <c r="P67" s="16"/>
      <c r="Q67" s="16"/>
      <c r="R67" s="16"/>
      <c r="S67" s="16"/>
      <c r="T67" s="19"/>
      <c r="U67" s="19"/>
    </row>
    <row r="68" spans="1:21">
      <c r="A68" s="5"/>
      <c r="B68" s="7"/>
      <c r="C68" s="8"/>
      <c r="D68" s="8"/>
      <c r="E68" s="8"/>
      <c r="F68" s="8"/>
      <c r="G68" s="17"/>
      <c r="H68" s="17"/>
      <c r="I68" s="17"/>
      <c r="J68" s="17"/>
      <c r="K68" s="16"/>
      <c r="L68" s="17"/>
      <c r="M68" s="17"/>
      <c r="N68" s="17"/>
      <c r="O68" s="17"/>
      <c r="P68" s="16"/>
      <c r="Q68" s="16"/>
      <c r="R68" s="16"/>
      <c r="S68" s="16"/>
      <c r="T68" s="19"/>
      <c r="U68" s="19"/>
    </row>
    <row r="69" spans="1:21">
      <c r="A69" s="5"/>
      <c r="B69" s="7"/>
      <c r="C69" s="8"/>
      <c r="D69" s="8"/>
      <c r="E69" s="8"/>
      <c r="F69" s="8"/>
      <c r="G69" s="17"/>
      <c r="H69" s="17"/>
      <c r="I69" s="17"/>
      <c r="J69" s="17"/>
      <c r="K69" s="16"/>
      <c r="L69" s="17"/>
      <c r="M69" s="17"/>
      <c r="N69" s="17"/>
      <c r="O69" s="17"/>
      <c r="P69" s="16"/>
      <c r="Q69" s="16"/>
      <c r="R69" s="16"/>
      <c r="S69" s="16"/>
      <c r="T69" s="19"/>
      <c r="U69" s="19"/>
    </row>
    <row r="70" spans="1:21">
      <c r="A70" s="5"/>
      <c r="B70" s="7"/>
      <c r="C70" s="8"/>
      <c r="D70" s="8"/>
      <c r="E70" s="8"/>
      <c r="F70" s="8"/>
      <c r="G70" s="17"/>
      <c r="H70" s="17"/>
      <c r="I70" s="17"/>
      <c r="J70" s="17"/>
      <c r="K70" s="16"/>
      <c r="L70" s="17"/>
      <c r="M70" s="17"/>
      <c r="N70" s="17"/>
      <c r="O70" s="17"/>
      <c r="P70" s="16"/>
      <c r="Q70" s="16"/>
      <c r="R70" s="16"/>
      <c r="S70" s="16"/>
      <c r="T70" s="19"/>
      <c r="U70" s="19"/>
    </row>
    <row r="71" spans="1:21">
      <c r="A71" s="5"/>
      <c r="B71" s="7"/>
      <c r="C71" s="8"/>
      <c r="D71" s="8"/>
      <c r="E71" s="8"/>
      <c r="F71" s="8"/>
      <c r="G71" s="17"/>
      <c r="H71" s="17"/>
      <c r="I71" s="17"/>
      <c r="J71" s="17"/>
      <c r="K71" s="16"/>
      <c r="L71" s="17"/>
      <c r="M71" s="17"/>
      <c r="N71" s="17"/>
      <c r="O71" s="17"/>
      <c r="P71" s="16"/>
      <c r="Q71" s="16"/>
      <c r="R71" s="16"/>
      <c r="S71" s="16"/>
      <c r="T71" s="19"/>
      <c r="U71" s="19"/>
    </row>
    <row r="72" spans="1:21">
      <c r="A72" s="5"/>
      <c r="B72" s="7"/>
      <c r="C72" s="8"/>
      <c r="D72" s="8"/>
      <c r="E72" s="8"/>
      <c r="F72" s="8"/>
      <c r="G72" s="17"/>
      <c r="H72" s="17"/>
      <c r="I72" s="17"/>
      <c r="J72" s="17"/>
      <c r="K72" s="16"/>
      <c r="L72" s="17"/>
      <c r="M72" s="17"/>
      <c r="N72" s="17"/>
      <c r="O72" s="17"/>
      <c r="P72" s="16"/>
      <c r="Q72" s="16"/>
      <c r="R72" s="16"/>
      <c r="S72" s="16"/>
      <c r="T72" s="19"/>
      <c r="U72" s="19"/>
    </row>
    <row r="73" spans="1:21">
      <c r="A73" s="5"/>
      <c r="B73" s="7"/>
      <c r="C73" s="8"/>
      <c r="D73" s="8"/>
      <c r="E73" s="8"/>
      <c r="F73" s="8"/>
      <c r="G73" s="17"/>
      <c r="H73" s="17"/>
      <c r="I73" s="17"/>
      <c r="J73" s="17"/>
      <c r="K73" s="16"/>
      <c r="L73" s="17"/>
      <c r="M73" s="17"/>
      <c r="N73" s="17"/>
      <c r="O73" s="17"/>
      <c r="P73" s="16"/>
      <c r="Q73" s="16"/>
      <c r="R73" s="16"/>
      <c r="S73" s="16"/>
      <c r="T73" s="19"/>
      <c r="U73" s="19"/>
    </row>
    <row r="74" spans="1:21">
      <c r="A74" s="5"/>
      <c r="B74" s="7"/>
      <c r="C74" s="8"/>
      <c r="D74" s="8"/>
      <c r="E74" s="8"/>
      <c r="F74" s="8"/>
      <c r="G74" s="17"/>
      <c r="H74" s="17"/>
      <c r="I74" s="17"/>
      <c r="J74" s="17"/>
      <c r="K74" s="16"/>
      <c r="L74" s="17"/>
      <c r="M74" s="17"/>
      <c r="N74" s="17"/>
      <c r="O74" s="17"/>
      <c r="P74" s="16"/>
      <c r="Q74" s="16"/>
      <c r="R74" s="16"/>
      <c r="S74" s="16"/>
      <c r="T74" s="19"/>
      <c r="U74" s="19"/>
    </row>
    <row r="75" spans="1:21">
      <c r="A75" s="5"/>
      <c r="B75" s="7"/>
      <c r="C75" s="8"/>
      <c r="D75" s="8"/>
      <c r="E75" s="8"/>
      <c r="F75" s="8"/>
      <c r="G75" s="17"/>
      <c r="H75" s="17"/>
      <c r="I75" s="17"/>
      <c r="J75" s="17"/>
      <c r="K75" s="16"/>
      <c r="L75" s="17"/>
      <c r="M75" s="17"/>
      <c r="N75" s="17"/>
      <c r="O75" s="17"/>
      <c r="P75" s="16"/>
      <c r="Q75" s="16"/>
      <c r="R75" s="16"/>
      <c r="S75" s="16"/>
      <c r="T75" s="19"/>
      <c r="U75" s="19"/>
    </row>
    <row r="76" spans="1:21">
      <c r="A76" s="5"/>
      <c r="B76" s="7"/>
      <c r="C76" s="8"/>
      <c r="D76" s="8"/>
      <c r="E76" s="8"/>
      <c r="F76" s="8"/>
      <c r="G76" s="17"/>
      <c r="H76" s="17"/>
      <c r="I76" s="17"/>
      <c r="J76" s="17"/>
      <c r="K76" s="16"/>
      <c r="L76" s="17"/>
      <c r="M76" s="17"/>
      <c r="N76" s="17"/>
      <c r="O76" s="17"/>
      <c r="P76" s="16"/>
      <c r="Q76" s="16"/>
      <c r="R76" s="16"/>
      <c r="S76" s="16"/>
      <c r="T76" s="19"/>
      <c r="U76" s="19"/>
    </row>
    <row r="77" spans="1:21">
      <c r="A77" s="5"/>
      <c r="B77" s="7"/>
      <c r="C77" s="8"/>
      <c r="D77" s="8"/>
      <c r="E77" s="8"/>
      <c r="F77" s="8"/>
      <c r="G77" s="17"/>
      <c r="H77" s="17"/>
      <c r="I77" s="17"/>
      <c r="J77" s="17"/>
      <c r="K77" s="16"/>
      <c r="L77" s="17"/>
      <c r="M77" s="17"/>
      <c r="N77" s="17"/>
      <c r="O77" s="17"/>
      <c r="P77" s="16"/>
      <c r="Q77" s="16"/>
      <c r="R77" s="16"/>
      <c r="S77" s="16"/>
      <c r="T77" s="19"/>
      <c r="U77" s="19"/>
    </row>
    <row r="78" spans="1:21">
      <c r="A78" s="5"/>
      <c r="B78" s="7"/>
      <c r="C78" s="8"/>
      <c r="D78" s="8"/>
      <c r="E78" s="8"/>
      <c r="F78" s="8"/>
      <c r="G78" s="17"/>
      <c r="H78" s="17"/>
      <c r="I78" s="17"/>
      <c r="J78" s="17"/>
      <c r="K78" s="16"/>
      <c r="L78" s="17"/>
      <c r="M78" s="17"/>
      <c r="N78" s="17"/>
      <c r="O78" s="17"/>
      <c r="P78" s="16"/>
      <c r="Q78" s="16"/>
      <c r="R78" s="16"/>
      <c r="S78" s="16"/>
      <c r="T78" s="19"/>
      <c r="U78" s="19"/>
    </row>
    <row r="79" spans="1:21">
      <c r="A79" s="5"/>
      <c r="B79" s="7"/>
      <c r="C79" s="8"/>
      <c r="D79" s="8"/>
      <c r="E79" s="8"/>
      <c r="F79" s="8"/>
      <c r="G79" s="17"/>
      <c r="H79" s="17"/>
      <c r="I79" s="17"/>
      <c r="J79" s="17"/>
      <c r="K79" s="16"/>
      <c r="L79" s="17"/>
      <c r="M79" s="17"/>
      <c r="N79" s="17"/>
      <c r="O79" s="17"/>
      <c r="P79" s="16"/>
      <c r="Q79" s="16"/>
      <c r="R79" s="16"/>
      <c r="S79" s="16"/>
      <c r="T79" s="19"/>
      <c r="U79" s="19"/>
    </row>
    <row r="80" spans="1:21">
      <c r="A80" s="5"/>
      <c r="B80" s="7"/>
      <c r="C80" s="8"/>
      <c r="D80" s="8"/>
      <c r="E80" s="8"/>
      <c r="F80" s="8"/>
      <c r="G80" s="17"/>
      <c r="H80" s="17"/>
      <c r="I80" s="17"/>
      <c r="J80" s="17"/>
      <c r="K80" s="16"/>
      <c r="L80" s="17"/>
      <c r="M80" s="17"/>
      <c r="N80" s="17"/>
      <c r="O80" s="17"/>
      <c r="P80" s="16"/>
      <c r="Q80" s="16"/>
      <c r="R80" s="16"/>
      <c r="S80" s="16"/>
      <c r="T80" s="19"/>
      <c r="U80" s="19"/>
    </row>
    <row r="81" spans="1:21">
      <c r="A81" s="5"/>
      <c r="B81" s="7"/>
      <c r="C81" s="8"/>
      <c r="D81" s="8"/>
      <c r="E81" s="8"/>
      <c r="F81" s="8"/>
      <c r="G81" s="17"/>
      <c r="H81" s="17"/>
      <c r="I81" s="17"/>
      <c r="J81" s="17"/>
      <c r="K81" s="16"/>
      <c r="L81" s="17"/>
      <c r="M81" s="17"/>
      <c r="N81" s="17"/>
      <c r="O81" s="17"/>
      <c r="P81" s="16"/>
      <c r="Q81" s="16"/>
      <c r="R81" s="16"/>
      <c r="S81" s="16"/>
      <c r="T81" s="19"/>
      <c r="U81" s="19"/>
    </row>
    <row r="82" spans="1:21">
      <c r="A82" s="5"/>
      <c r="B82" s="7"/>
      <c r="C82" s="8"/>
      <c r="D82" s="8"/>
      <c r="E82" s="8"/>
      <c r="F82" s="8"/>
      <c r="G82" s="17"/>
      <c r="H82" s="17"/>
      <c r="I82" s="17"/>
      <c r="J82" s="17"/>
      <c r="K82" s="16"/>
      <c r="L82" s="17"/>
      <c r="M82" s="17"/>
      <c r="N82" s="17"/>
      <c r="O82" s="17"/>
      <c r="P82" s="16"/>
      <c r="Q82" s="16"/>
      <c r="R82" s="16"/>
      <c r="S82" s="16"/>
      <c r="T82" s="19"/>
      <c r="U82" s="19"/>
    </row>
    <row r="83" spans="1:21">
      <c r="A83" s="5"/>
      <c r="B83" s="7"/>
      <c r="C83" s="8"/>
      <c r="D83" s="8"/>
      <c r="E83" s="8"/>
      <c r="F83" s="8"/>
      <c r="G83" s="17"/>
      <c r="H83" s="17"/>
      <c r="I83" s="17"/>
      <c r="J83" s="17"/>
      <c r="K83" s="16"/>
      <c r="L83" s="17"/>
      <c r="M83" s="17"/>
      <c r="N83" s="17"/>
      <c r="O83" s="17"/>
      <c r="P83" s="16"/>
      <c r="Q83" s="16"/>
      <c r="R83" s="16"/>
      <c r="S83" s="16"/>
      <c r="T83" s="19"/>
      <c r="U83" s="19"/>
    </row>
    <row r="84" spans="1:21">
      <c r="A84" s="5"/>
      <c r="B84" s="7"/>
      <c r="C84" s="8"/>
      <c r="D84" s="8"/>
      <c r="E84" s="8"/>
      <c r="F84" s="8"/>
      <c r="G84" s="17"/>
      <c r="H84" s="17"/>
      <c r="I84" s="17"/>
      <c r="J84" s="17"/>
      <c r="K84" s="16"/>
      <c r="L84" s="17"/>
      <c r="M84" s="17"/>
      <c r="N84" s="17"/>
      <c r="O84" s="17"/>
      <c r="P84" s="16"/>
      <c r="Q84" s="16"/>
      <c r="R84" s="16"/>
      <c r="S84" s="16"/>
      <c r="T84" s="19"/>
      <c r="U84" s="19"/>
    </row>
    <row r="85" spans="1:21">
      <c r="A85" s="5"/>
      <c r="B85" s="7"/>
      <c r="C85" s="8"/>
      <c r="D85" s="8"/>
      <c r="E85" s="8"/>
      <c r="F85" s="8"/>
      <c r="G85" s="17"/>
      <c r="H85" s="17"/>
      <c r="I85" s="17"/>
      <c r="J85" s="17"/>
      <c r="K85" s="16"/>
      <c r="L85" s="17"/>
      <c r="M85" s="17"/>
      <c r="N85" s="17"/>
      <c r="O85" s="17"/>
      <c r="P85" s="16"/>
      <c r="Q85" s="16"/>
      <c r="R85" s="16"/>
      <c r="S85" s="16"/>
      <c r="T85" s="19"/>
      <c r="U85" s="19"/>
    </row>
    <row r="86" spans="1:21">
      <c r="A86" s="5"/>
      <c r="B86" s="7"/>
      <c r="C86" s="8"/>
      <c r="D86" s="8"/>
      <c r="E86" s="8"/>
      <c r="F86" s="8"/>
      <c r="G86" s="17"/>
      <c r="H86" s="17"/>
      <c r="I86" s="17"/>
      <c r="J86" s="17"/>
      <c r="K86" s="16"/>
      <c r="L86" s="17"/>
      <c r="M86" s="17"/>
      <c r="N86" s="17"/>
      <c r="O86" s="17"/>
      <c r="P86" s="16"/>
      <c r="Q86" s="16"/>
      <c r="R86" s="16"/>
      <c r="S86" s="16"/>
      <c r="T86" s="19"/>
      <c r="U86" s="19"/>
    </row>
    <row r="87" spans="1:21">
      <c r="A87" s="5"/>
      <c r="B87" s="7"/>
      <c r="C87" s="8"/>
      <c r="D87" s="8"/>
      <c r="E87" s="8"/>
      <c r="F87" s="8"/>
      <c r="G87" s="17"/>
      <c r="H87" s="17"/>
      <c r="I87" s="17"/>
      <c r="J87" s="17"/>
      <c r="K87" s="16"/>
      <c r="L87" s="17"/>
      <c r="M87" s="17"/>
      <c r="N87" s="17"/>
      <c r="O87" s="17"/>
      <c r="P87" s="16"/>
      <c r="Q87" s="16"/>
      <c r="R87" s="16"/>
      <c r="S87" s="16"/>
      <c r="T87" s="19"/>
      <c r="U87" s="19"/>
    </row>
    <row r="88" spans="1:21">
      <c r="A88" s="5"/>
      <c r="B88" s="7"/>
      <c r="C88" s="8"/>
      <c r="D88" s="8"/>
      <c r="E88" s="8"/>
      <c r="F88" s="8"/>
      <c r="G88" s="17"/>
      <c r="H88" s="17"/>
      <c r="I88" s="17"/>
      <c r="J88" s="17"/>
      <c r="K88" s="16"/>
      <c r="L88" s="17"/>
      <c r="M88" s="17"/>
      <c r="N88" s="17"/>
      <c r="O88" s="17"/>
      <c r="P88" s="16"/>
      <c r="Q88" s="16"/>
      <c r="R88" s="16"/>
      <c r="S88" s="16"/>
      <c r="T88" s="19"/>
      <c r="U88" s="19"/>
    </row>
    <row r="89" spans="1:21">
      <c r="A89" s="5"/>
      <c r="B89" s="7"/>
      <c r="C89" s="8"/>
      <c r="D89" s="8"/>
      <c r="E89" s="8"/>
      <c r="F89" s="8"/>
      <c r="G89" s="17"/>
      <c r="H89" s="17"/>
      <c r="I89" s="17"/>
      <c r="J89" s="17"/>
      <c r="K89" s="16"/>
      <c r="L89" s="17"/>
      <c r="M89" s="17"/>
      <c r="N89" s="17"/>
      <c r="O89" s="17"/>
      <c r="P89" s="16"/>
      <c r="Q89" s="16"/>
      <c r="R89" s="16"/>
      <c r="S89" s="16"/>
      <c r="T89" s="19"/>
      <c r="U89" s="19"/>
    </row>
    <row r="90" spans="1:21">
      <c r="A90" s="5"/>
      <c r="B90" s="7"/>
      <c r="C90" s="8"/>
      <c r="D90" s="8"/>
      <c r="E90" s="8"/>
      <c r="F90" s="8"/>
      <c r="G90" s="17"/>
      <c r="H90" s="17"/>
      <c r="I90" s="17"/>
      <c r="J90" s="17"/>
      <c r="K90" s="16"/>
      <c r="L90" s="17"/>
      <c r="M90" s="17"/>
      <c r="N90" s="17"/>
      <c r="O90" s="17"/>
      <c r="P90" s="16"/>
      <c r="Q90" s="16"/>
      <c r="R90" s="16"/>
      <c r="S90" s="16"/>
      <c r="T90" s="19"/>
      <c r="U90" s="19"/>
    </row>
    <row r="91" spans="1:21">
      <c r="A91" s="5"/>
      <c r="B91" s="7"/>
      <c r="C91" s="8"/>
      <c r="D91" s="8"/>
      <c r="E91" s="8"/>
      <c r="F91" s="8"/>
      <c r="G91" s="17"/>
      <c r="H91" s="17"/>
      <c r="I91" s="17"/>
      <c r="J91" s="17"/>
      <c r="K91" s="16"/>
      <c r="L91" s="17"/>
      <c r="M91" s="17"/>
      <c r="N91" s="17"/>
      <c r="O91" s="17"/>
      <c r="P91" s="16"/>
      <c r="Q91" s="16"/>
      <c r="R91" s="16"/>
      <c r="S91" s="16"/>
      <c r="T91" s="19"/>
      <c r="U91" s="19"/>
    </row>
    <row r="92" spans="1:21">
      <c r="A92" s="5"/>
      <c r="B92" s="7"/>
      <c r="C92" s="8"/>
      <c r="D92" s="8"/>
      <c r="E92" s="8"/>
      <c r="F92" s="8"/>
      <c r="G92" s="17"/>
      <c r="H92" s="17"/>
      <c r="I92" s="17"/>
      <c r="J92" s="17"/>
      <c r="K92" s="16"/>
      <c r="L92" s="17"/>
      <c r="M92" s="17"/>
      <c r="N92" s="17"/>
      <c r="O92" s="17"/>
      <c r="P92" s="16"/>
      <c r="Q92" s="16"/>
      <c r="R92" s="16"/>
      <c r="S92" s="16"/>
      <c r="T92" s="19"/>
      <c r="U92" s="19"/>
    </row>
    <row r="93" spans="1:21">
      <c r="A93" s="5"/>
      <c r="B93" s="7"/>
      <c r="C93" s="8"/>
      <c r="D93" s="8"/>
      <c r="E93" s="8"/>
      <c r="F93" s="8"/>
      <c r="G93" s="17"/>
      <c r="H93" s="17"/>
      <c r="I93" s="17"/>
      <c r="J93" s="17"/>
      <c r="K93" s="16"/>
      <c r="L93" s="17"/>
      <c r="M93" s="17"/>
      <c r="N93" s="17"/>
      <c r="O93" s="17"/>
      <c r="P93" s="16"/>
      <c r="Q93" s="16"/>
      <c r="R93" s="16"/>
      <c r="S93" s="16"/>
      <c r="T93" s="19"/>
      <c r="U93" s="19"/>
    </row>
    <row r="94" spans="1:21">
      <c r="A94" s="5"/>
      <c r="B94" s="7"/>
      <c r="C94" s="8"/>
      <c r="D94" s="8"/>
      <c r="E94" s="8"/>
      <c r="F94" s="8"/>
      <c r="G94" s="17"/>
      <c r="H94" s="17"/>
      <c r="I94" s="17"/>
      <c r="J94" s="17"/>
      <c r="K94" s="16"/>
      <c r="L94" s="17"/>
      <c r="M94" s="17"/>
      <c r="N94" s="17"/>
      <c r="O94" s="17"/>
      <c r="P94" s="16"/>
      <c r="Q94" s="16"/>
      <c r="R94" s="16"/>
      <c r="S94" s="16"/>
      <c r="T94" s="19"/>
      <c r="U94" s="19"/>
    </row>
    <row r="95" spans="1:21">
      <c r="A95" s="5"/>
      <c r="B95" s="7"/>
      <c r="C95" s="8"/>
      <c r="D95" s="8"/>
      <c r="E95" s="8"/>
      <c r="F95" s="8"/>
      <c r="G95" s="17"/>
      <c r="H95" s="17"/>
      <c r="I95" s="17"/>
      <c r="J95" s="17"/>
      <c r="K95" s="16"/>
      <c r="L95" s="17"/>
      <c r="M95" s="17"/>
      <c r="N95" s="17"/>
      <c r="O95" s="17"/>
      <c r="P95" s="16"/>
      <c r="Q95" s="16"/>
      <c r="R95" s="16"/>
      <c r="S95" s="16"/>
      <c r="T95" s="19"/>
      <c r="U95" s="19"/>
    </row>
    <row r="96" spans="1:21">
      <c r="A96" s="5"/>
      <c r="B96" s="7"/>
      <c r="C96" s="8"/>
      <c r="D96" s="8"/>
      <c r="E96" s="8"/>
      <c r="F96" s="8"/>
      <c r="G96" s="17"/>
      <c r="H96" s="17"/>
      <c r="I96" s="17"/>
      <c r="J96" s="17"/>
      <c r="K96" s="16"/>
      <c r="L96" s="17"/>
      <c r="M96" s="17"/>
      <c r="N96" s="17"/>
      <c r="O96" s="17"/>
      <c r="P96" s="16"/>
      <c r="Q96" s="16"/>
      <c r="R96" s="16"/>
      <c r="S96" s="16"/>
      <c r="T96" s="19"/>
      <c r="U96" s="19"/>
    </row>
    <row r="97" spans="1:21">
      <c r="A97" s="5"/>
      <c r="B97" s="7"/>
      <c r="C97" s="8"/>
      <c r="D97" s="8"/>
      <c r="E97" s="8"/>
      <c r="F97" s="8"/>
      <c r="G97" s="17"/>
      <c r="H97" s="17"/>
      <c r="I97" s="17"/>
      <c r="J97" s="17"/>
      <c r="K97" s="16"/>
      <c r="L97" s="17"/>
      <c r="M97" s="17"/>
      <c r="N97" s="17"/>
      <c r="O97" s="17"/>
      <c r="P97" s="16"/>
      <c r="Q97" s="16"/>
      <c r="R97" s="16"/>
      <c r="S97" s="16"/>
      <c r="T97" s="19"/>
      <c r="U97" s="19"/>
    </row>
    <row r="98" spans="1:21">
      <c r="A98" s="5"/>
      <c r="B98" s="7"/>
      <c r="C98" s="8"/>
      <c r="D98" s="8"/>
      <c r="E98" s="8"/>
      <c r="F98" s="8"/>
      <c r="G98" s="17"/>
      <c r="H98" s="17"/>
      <c r="I98" s="17"/>
      <c r="J98" s="17"/>
      <c r="K98" s="16"/>
      <c r="L98" s="17"/>
      <c r="M98" s="17"/>
      <c r="N98" s="17"/>
      <c r="O98" s="17"/>
      <c r="P98" s="16"/>
      <c r="Q98" s="16"/>
      <c r="R98" s="16"/>
      <c r="S98" s="16"/>
      <c r="T98" s="19"/>
      <c r="U98" s="19"/>
    </row>
    <row r="99" spans="1:21">
      <c r="A99" s="5"/>
      <c r="B99" s="7"/>
      <c r="C99" s="8"/>
      <c r="D99" s="8"/>
      <c r="E99" s="8"/>
      <c r="F99" s="8"/>
      <c r="G99" s="17"/>
      <c r="H99" s="17"/>
      <c r="I99" s="17"/>
      <c r="J99" s="17"/>
      <c r="K99" s="16"/>
      <c r="L99" s="17"/>
      <c r="M99" s="17"/>
      <c r="N99" s="17"/>
      <c r="O99" s="17"/>
      <c r="P99" s="16"/>
      <c r="Q99" s="16"/>
      <c r="R99" s="16"/>
      <c r="S99" s="16"/>
      <c r="T99" s="19"/>
      <c r="U99" s="19"/>
    </row>
    <row r="100" spans="1:21">
      <c r="A100" s="5"/>
      <c r="B100" s="7"/>
      <c r="C100" s="8"/>
      <c r="D100" s="8"/>
      <c r="E100" s="8"/>
      <c r="F100" s="8"/>
      <c r="G100" s="17"/>
      <c r="H100" s="17"/>
      <c r="I100" s="17"/>
      <c r="J100" s="17"/>
      <c r="K100" s="16"/>
      <c r="L100" s="17"/>
      <c r="M100" s="17"/>
      <c r="N100" s="17"/>
      <c r="O100" s="17"/>
      <c r="P100" s="16"/>
      <c r="Q100" s="16"/>
      <c r="R100" s="16"/>
      <c r="S100" s="16"/>
      <c r="T100" s="19"/>
      <c r="U100" s="19"/>
    </row>
    <row r="101" spans="1:21">
      <c r="A101" s="5"/>
      <c r="B101" s="7"/>
      <c r="C101" s="8"/>
      <c r="D101" s="8"/>
      <c r="E101" s="8"/>
      <c r="F101" s="8"/>
      <c r="G101" s="17"/>
      <c r="H101" s="17"/>
      <c r="I101" s="17"/>
      <c r="J101" s="17"/>
      <c r="K101" s="16"/>
      <c r="L101" s="17"/>
      <c r="M101" s="17"/>
      <c r="N101" s="17"/>
      <c r="O101" s="17"/>
      <c r="P101" s="16"/>
      <c r="Q101" s="16"/>
      <c r="R101" s="16"/>
      <c r="S101" s="16"/>
      <c r="T101" s="19"/>
      <c r="U101" s="19"/>
    </row>
    <row r="102" spans="1:21">
      <c r="A102" s="5"/>
      <c r="B102" s="7"/>
      <c r="C102" s="8"/>
      <c r="D102" s="8"/>
      <c r="E102" s="8"/>
      <c r="F102" s="8"/>
      <c r="G102" s="17"/>
      <c r="H102" s="17"/>
      <c r="I102" s="17"/>
      <c r="J102" s="17"/>
      <c r="K102" s="16"/>
      <c r="L102" s="17"/>
      <c r="M102" s="17"/>
      <c r="N102" s="17"/>
      <c r="O102" s="17"/>
      <c r="P102" s="16"/>
      <c r="Q102" s="16"/>
      <c r="R102" s="16"/>
      <c r="S102" s="16"/>
      <c r="T102" s="19"/>
      <c r="U102" s="19"/>
    </row>
    <row r="103" spans="1:21">
      <c r="A103" s="5"/>
      <c r="B103" s="7"/>
      <c r="C103" s="8"/>
      <c r="D103" s="8"/>
      <c r="E103" s="8"/>
      <c r="F103" s="8"/>
      <c r="G103" s="17"/>
      <c r="H103" s="17"/>
      <c r="I103" s="17"/>
      <c r="J103" s="17"/>
      <c r="K103" s="16"/>
      <c r="L103" s="17"/>
      <c r="M103" s="17"/>
      <c r="N103" s="17"/>
      <c r="O103" s="17"/>
      <c r="P103" s="16"/>
      <c r="Q103" s="16"/>
      <c r="R103" s="16"/>
      <c r="S103" s="16"/>
      <c r="T103" s="19"/>
      <c r="U103" s="19"/>
    </row>
    <row r="104" spans="1:21">
      <c r="A104" s="5"/>
      <c r="B104" s="7"/>
      <c r="C104" s="8"/>
      <c r="D104" s="8"/>
      <c r="E104" s="8"/>
      <c r="F104" s="8"/>
      <c r="G104" s="17"/>
      <c r="H104" s="17"/>
      <c r="I104" s="17"/>
      <c r="J104" s="17"/>
      <c r="K104" s="16"/>
      <c r="L104" s="17"/>
      <c r="M104" s="17"/>
      <c r="N104" s="17"/>
      <c r="O104" s="17"/>
      <c r="P104" s="16"/>
      <c r="Q104" s="16"/>
      <c r="R104" s="16"/>
      <c r="S104" s="16"/>
      <c r="T104" s="19"/>
      <c r="U104" s="19"/>
    </row>
    <row r="105" spans="1:21">
      <c r="A105" s="5"/>
      <c r="B105" s="7"/>
      <c r="C105" s="8"/>
      <c r="D105" s="8"/>
      <c r="E105" s="8"/>
      <c r="F105" s="8"/>
      <c r="G105" s="17"/>
      <c r="H105" s="17"/>
      <c r="I105" s="17"/>
      <c r="J105" s="17"/>
      <c r="K105" s="16"/>
      <c r="L105" s="17"/>
      <c r="M105" s="17"/>
      <c r="N105" s="17"/>
      <c r="O105" s="17"/>
      <c r="P105" s="16"/>
      <c r="Q105" s="16"/>
      <c r="R105" s="16"/>
      <c r="S105" s="16"/>
      <c r="T105" s="19"/>
      <c r="U105" s="19"/>
    </row>
    <row r="106" spans="1:21">
      <c r="A106" s="5"/>
      <c r="B106" s="7"/>
      <c r="C106" s="8"/>
      <c r="D106" s="8"/>
      <c r="E106" s="8"/>
      <c r="F106" s="8"/>
      <c r="G106" s="17"/>
      <c r="H106" s="17"/>
      <c r="I106" s="17"/>
      <c r="J106" s="17"/>
      <c r="K106" s="16"/>
      <c r="L106" s="17"/>
      <c r="M106" s="17"/>
      <c r="N106" s="17"/>
      <c r="O106" s="17"/>
      <c r="P106" s="16"/>
      <c r="Q106" s="16"/>
      <c r="R106" s="16"/>
      <c r="S106" s="16"/>
      <c r="T106" s="19"/>
      <c r="U106" s="19"/>
    </row>
    <row r="107" spans="1:21">
      <c r="A107" s="5"/>
      <c r="B107" s="7"/>
      <c r="C107" s="8"/>
      <c r="D107" s="8"/>
      <c r="E107" s="8"/>
      <c r="F107" s="8"/>
      <c r="G107" s="17"/>
      <c r="H107" s="17"/>
      <c r="I107" s="17"/>
      <c r="J107" s="17"/>
      <c r="K107" s="16"/>
      <c r="L107" s="17"/>
      <c r="M107" s="17"/>
      <c r="N107" s="17"/>
      <c r="O107" s="17"/>
      <c r="P107" s="16"/>
      <c r="Q107" s="16"/>
      <c r="R107" s="16"/>
      <c r="S107" s="16"/>
      <c r="T107" s="19"/>
      <c r="U107" s="19"/>
    </row>
    <row r="108" spans="1:21">
      <c r="A108" s="5"/>
      <c r="B108" s="7"/>
      <c r="C108" s="8"/>
      <c r="D108" s="8"/>
      <c r="E108" s="8"/>
      <c r="F108" s="8"/>
      <c r="G108" s="17"/>
      <c r="H108" s="17"/>
      <c r="I108" s="17"/>
      <c r="J108" s="17"/>
      <c r="K108" s="16"/>
      <c r="L108" s="17"/>
      <c r="M108" s="17"/>
      <c r="N108" s="17"/>
      <c r="O108" s="17"/>
      <c r="P108" s="16"/>
      <c r="Q108" s="16"/>
      <c r="R108" s="16"/>
      <c r="S108" s="16"/>
      <c r="T108" s="19"/>
      <c r="U108" s="19"/>
    </row>
    <row r="109" spans="1:21">
      <c r="A109" s="5"/>
      <c r="B109" s="7"/>
      <c r="C109" s="8"/>
      <c r="D109" s="8"/>
      <c r="E109" s="8"/>
      <c r="F109" s="8"/>
      <c r="G109" s="17"/>
      <c r="H109" s="17"/>
      <c r="I109" s="17"/>
      <c r="J109" s="17"/>
      <c r="K109" s="16"/>
      <c r="L109" s="17"/>
      <c r="M109" s="17"/>
      <c r="N109" s="17"/>
      <c r="O109" s="17"/>
      <c r="P109" s="16"/>
      <c r="Q109" s="16"/>
      <c r="R109" s="16"/>
      <c r="S109" s="16"/>
      <c r="T109" s="19"/>
      <c r="U109" s="19"/>
    </row>
    <row r="110" spans="1:21">
      <c r="A110" s="5"/>
      <c r="B110" s="7"/>
      <c r="C110" s="8"/>
      <c r="D110" s="8"/>
      <c r="E110" s="8"/>
      <c r="F110" s="8"/>
      <c r="G110" s="17"/>
      <c r="H110" s="17"/>
      <c r="I110" s="17"/>
      <c r="J110" s="17"/>
      <c r="K110" s="16"/>
      <c r="L110" s="17"/>
      <c r="M110" s="17"/>
      <c r="N110" s="17"/>
      <c r="O110" s="17"/>
      <c r="P110" s="16"/>
      <c r="Q110" s="16"/>
      <c r="R110" s="16"/>
      <c r="S110" s="16"/>
      <c r="T110" s="19"/>
      <c r="U110" s="19"/>
    </row>
    <row r="111" spans="1:21">
      <c r="A111" s="5"/>
      <c r="B111" s="7"/>
      <c r="C111" s="8"/>
      <c r="D111" s="8"/>
      <c r="E111" s="8"/>
      <c r="F111" s="8"/>
      <c r="G111" s="17"/>
      <c r="H111" s="17"/>
      <c r="I111" s="17"/>
      <c r="J111" s="17"/>
      <c r="K111" s="16"/>
      <c r="L111" s="17"/>
      <c r="M111" s="17"/>
      <c r="N111" s="17"/>
      <c r="O111" s="17"/>
      <c r="P111" s="16"/>
      <c r="Q111" s="16"/>
      <c r="R111" s="16"/>
      <c r="S111" s="16"/>
      <c r="T111" s="19"/>
      <c r="U111" s="19"/>
    </row>
    <row r="112" spans="1:21">
      <c r="A112" s="5"/>
      <c r="B112" s="7"/>
      <c r="C112" s="8"/>
      <c r="D112" s="8"/>
      <c r="E112" s="8"/>
      <c r="F112" s="8"/>
      <c r="G112" s="17"/>
      <c r="H112" s="17"/>
      <c r="I112" s="17"/>
      <c r="J112" s="17"/>
      <c r="K112" s="16"/>
      <c r="L112" s="17"/>
      <c r="M112" s="17"/>
      <c r="N112" s="17"/>
      <c r="O112" s="17"/>
      <c r="P112" s="16"/>
      <c r="Q112" s="16"/>
      <c r="R112" s="16"/>
      <c r="S112" s="16"/>
      <c r="T112" s="19"/>
      <c r="U112" s="19"/>
    </row>
    <row r="113" spans="1:21">
      <c r="A113" s="5"/>
      <c r="B113" s="7"/>
      <c r="C113" s="8"/>
      <c r="D113" s="8"/>
      <c r="E113" s="8"/>
      <c r="F113" s="8"/>
      <c r="G113" s="17"/>
      <c r="H113" s="17"/>
      <c r="I113" s="17"/>
      <c r="J113" s="17"/>
      <c r="K113" s="16"/>
      <c r="L113" s="17"/>
      <c r="M113" s="17"/>
      <c r="N113" s="17"/>
      <c r="O113" s="17"/>
      <c r="P113" s="16"/>
      <c r="Q113" s="16"/>
      <c r="R113" s="16"/>
      <c r="S113" s="16"/>
      <c r="T113" s="19"/>
      <c r="U113" s="19"/>
    </row>
    <row r="114" spans="1:21">
      <c r="A114" s="5"/>
      <c r="B114" s="7"/>
      <c r="C114" s="8"/>
      <c r="D114" s="8"/>
      <c r="E114" s="8"/>
      <c r="F114" s="8"/>
      <c r="G114" s="17"/>
      <c r="H114" s="17"/>
      <c r="I114" s="17"/>
      <c r="J114" s="17"/>
      <c r="K114" s="16"/>
      <c r="L114" s="17"/>
      <c r="M114" s="17"/>
      <c r="N114" s="17"/>
      <c r="O114" s="17"/>
      <c r="P114" s="16"/>
      <c r="Q114" s="16"/>
      <c r="R114" s="16"/>
      <c r="S114" s="16"/>
      <c r="T114" s="19"/>
      <c r="U114" s="19"/>
    </row>
    <row r="115" spans="1:21">
      <c r="A115" s="5"/>
      <c r="B115" s="7"/>
      <c r="C115" s="8"/>
      <c r="D115" s="8"/>
      <c r="E115" s="8"/>
      <c r="F115" s="8"/>
      <c r="G115" s="17"/>
      <c r="H115" s="17"/>
      <c r="I115" s="17"/>
      <c r="J115" s="17"/>
      <c r="K115" s="16"/>
      <c r="L115" s="17"/>
      <c r="M115" s="17"/>
      <c r="N115" s="17"/>
      <c r="O115" s="17"/>
      <c r="P115" s="16"/>
      <c r="Q115" s="16"/>
      <c r="R115" s="16"/>
      <c r="S115" s="16"/>
      <c r="T115" s="19"/>
      <c r="U115" s="19"/>
    </row>
    <row r="116" spans="1:21">
      <c r="A116" s="5"/>
      <c r="B116" s="7"/>
      <c r="C116" s="8"/>
      <c r="D116" s="8"/>
      <c r="E116" s="8"/>
      <c r="F116" s="8"/>
      <c r="G116" s="17"/>
      <c r="H116" s="17"/>
      <c r="I116" s="17"/>
      <c r="J116" s="17"/>
      <c r="K116" s="16"/>
      <c r="L116" s="17"/>
      <c r="M116" s="17"/>
      <c r="N116" s="17"/>
      <c r="O116" s="17"/>
      <c r="P116" s="16"/>
      <c r="Q116" s="16"/>
      <c r="R116" s="16"/>
      <c r="S116" s="16"/>
      <c r="T116" s="19"/>
      <c r="U116" s="19"/>
    </row>
    <row r="117" spans="1:21">
      <c r="A117" s="5"/>
      <c r="B117" s="7"/>
      <c r="C117" s="8"/>
      <c r="D117" s="8"/>
      <c r="E117" s="8"/>
      <c r="F117" s="8"/>
      <c r="G117" s="17"/>
      <c r="H117" s="17"/>
      <c r="I117" s="17"/>
      <c r="J117" s="17"/>
      <c r="K117" s="16"/>
      <c r="L117" s="17"/>
      <c r="M117" s="17"/>
      <c r="N117" s="17"/>
      <c r="O117" s="17"/>
      <c r="P117" s="16"/>
      <c r="Q117" s="16"/>
      <c r="R117" s="16"/>
      <c r="S117" s="16"/>
      <c r="T117" s="19"/>
      <c r="U117" s="19"/>
    </row>
    <row r="118" spans="1:21">
      <c r="A118" s="5"/>
      <c r="B118" s="7"/>
      <c r="C118" s="8"/>
      <c r="D118" s="8"/>
      <c r="E118" s="8"/>
      <c r="F118" s="8"/>
      <c r="G118" s="17"/>
      <c r="H118" s="17"/>
      <c r="I118" s="17"/>
      <c r="J118" s="17"/>
      <c r="K118" s="16"/>
      <c r="L118" s="17"/>
      <c r="M118" s="17"/>
      <c r="N118" s="17"/>
      <c r="O118" s="17"/>
      <c r="P118" s="16"/>
      <c r="Q118" s="16"/>
      <c r="R118" s="16"/>
      <c r="S118" s="16"/>
      <c r="T118" s="19"/>
      <c r="U118" s="19"/>
    </row>
    <row r="119" spans="1:21">
      <c r="A119" s="5"/>
      <c r="B119" s="7"/>
      <c r="C119" s="8"/>
      <c r="D119" s="8"/>
      <c r="E119" s="8"/>
      <c r="F119" s="8"/>
      <c r="G119" s="17"/>
      <c r="H119" s="17"/>
      <c r="I119" s="17"/>
      <c r="J119" s="17"/>
      <c r="K119" s="16"/>
      <c r="L119" s="17"/>
      <c r="M119" s="17"/>
      <c r="N119" s="17"/>
      <c r="O119" s="17"/>
      <c r="P119" s="16"/>
      <c r="Q119" s="16"/>
      <c r="R119" s="16"/>
      <c r="S119" s="16"/>
      <c r="T119" s="19"/>
      <c r="U119" s="19"/>
    </row>
    <row r="120" spans="1:21">
      <c r="A120" s="5"/>
      <c r="B120" s="7"/>
      <c r="C120" s="8"/>
      <c r="D120" s="8"/>
      <c r="E120" s="8"/>
      <c r="F120" s="8"/>
      <c r="G120" s="17"/>
      <c r="H120" s="17"/>
      <c r="I120" s="17"/>
      <c r="J120" s="17"/>
      <c r="K120" s="16"/>
      <c r="L120" s="17"/>
      <c r="M120" s="17"/>
      <c r="N120" s="17"/>
      <c r="O120" s="17"/>
      <c r="P120" s="16"/>
      <c r="Q120" s="16"/>
      <c r="R120" s="16"/>
      <c r="S120" s="16"/>
      <c r="T120" s="19"/>
      <c r="U120" s="19"/>
    </row>
    <row r="121" spans="1:21">
      <c r="A121" s="5"/>
      <c r="B121" s="7"/>
      <c r="C121" s="8"/>
      <c r="D121" s="8"/>
      <c r="E121" s="8"/>
      <c r="F121" s="8"/>
      <c r="G121" s="17"/>
      <c r="H121" s="17"/>
      <c r="I121" s="17"/>
      <c r="J121" s="17"/>
      <c r="K121" s="16"/>
      <c r="L121" s="17"/>
      <c r="M121" s="17"/>
      <c r="N121" s="17"/>
      <c r="O121" s="17"/>
      <c r="P121" s="16"/>
      <c r="Q121" s="16"/>
      <c r="R121" s="16"/>
      <c r="S121" s="16"/>
      <c r="T121" s="19"/>
      <c r="U121" s="19"/>
    </row>
    <row r="122" spans="1:21">
      <c r="A122" s="5"/>
      <c r="B122" s="7"/>
      <c r="C122" s="8"/>
      <c r="D122" s="8"/>
      <c r="E122" s="8"/>
      <c r="F122" s="8"/>
      <c r="G122" s="17"/>
      <c r="H122" s="17"/>
      <c r="I122" s="17"/>
      <c r="J122" s="17"/>
      <c r="K122" s="16"/>
      <c r="L122" s="17"/>
      <c r="M122" s="17"/>
      <c r="N122" s="17"/>
      <c r="O122" s="17"/>
      <c r="P122" s="16"/>
      <c r="Q122" s="16"/>
      <c r="R122" s="16"/>
      <c r="S122" s="16"/>
      <c r="T122" s="19"/>
      <c r="U122" s="19"/>
    </row>
    <row r="123" spans="1:21">
      <c r="A123" s="5"/>
      <c r="B123" s="7"/>
      <c r="C123" s="8"/>
      <c r="D123" s="8"/>
      <c r="E123" s="8"/>
      <c r="F123" s="8"/>
      <c r="G123" s="17"/>
      <c r="H123" s="17"/>
      <c r="I123" s="17"/>
      <c r="J123" s="17"/>
      <c r="K123" s="16"/>
      <c r="L123" s="17"/>
      <c r="M123" s="17"/>
      <c r="N123" s="17"/>
      <c r="O123" s="17"/>
      <c r="P123" s="16"/>
      <c r="Q123" s="16"/>
      <c r="R123" s="16"/>
      <c r="S123" s="16"/>
      <c r="T123" s="19"/>
      <c r="U123" s="19"/>
    </row>
    <row r="124" spans="1:21">
      <c r="A124" s="5"/>
      <c r="B124" s="7"/>
      <c r="C124" s="8"/>
      <c r="D124" s="8"/>
      <c r="E124" s="8"/>
      <c r="F124" s="8"/>
      <c r="G124" s="17"/>
      <c r="H124" s="17"/>
      <c r="I124" s="17"/>
      <c r="J124" s="17"/>
      <c r="K124" s="16"/>
      <c r="L124" s="17"/>
      <c r="M124" s="17"/>
      <c r="N124" s="17"/>
      <c r="O124" s="17"/>
      <c r="P124" s="16"/>
      <c r="Q124" s="16"/>
      <c r="R124" s="16"/>
      <c r="S124" s="16"/>
      <c r="T124" s="19"/>
      <c r="U124" s="19"/>
    </row>
    <row r="125" spans="1:21">
      <c r="A125" s="5"/>
      <c r="B125" s="7"/>
      <c r="C125" s="8"/>
      <c r="D125" s="8"/>
      <c r="E125" s="8"/>
      <c r="F125" s="8"/>
      <c r="G125" s="17"/>
      <c r="H125" s="17"/>
      <c r="I125" s="17"/>
      <c r="J125" s="17"/>
      <c r="K125" s="16"/>
      <c r="L125" s="17"/>
      <c r="M125" s="17"/>
      <c r="N125" s="17"/>
      <c r="O125" s="17"/>
      <c r="P125" s="16"/>
      <c r="Q125" s="16"/>
      <c r="R125" s="16"/>
      <c r="S125" s="16"/>
      <c r="T125" s="19"/>
      <c r="U125" s="19"/>
    </row>
    <row r="126" spans="1:21">
      <c r="A126" s="5"/>
      <c r="B126" s="7"/>
      <c r="C126" s="8"/>
      <c r="D126" s="8"/>
      <c r="E126" s="8"/>
      <c r="F126" s="8"/>
      <c r="G126" s="17"/>
      <c r="H126" s="17"/>
      <c r="I126" s="17"/>
      <c r="J126" s="17"/>
      <c r="K126" s="16"/>
      <c r="L126" s="17"/>
      <c r="M126" s="17"/>
      <c r="N126" s="17"/>
      <c r="O126" s="17"/>
      <c r="P126" s="16"/>
      <c r="Q126" s="16"/>
      <c r="R126" s="16"/>
      <c r="S126" s="16"/>
      <c r="T126" s="19"/>
      <c r="U126" s="19"/>
    </row>
    <row r="127" spans="1:21">
      <c r="A127" s="5"/>
      <c r="B127" s="7"/>
      <c r="C127" s="8"/>
      <c r="D127" s="8"/>
      <c r="E127" s="8"/>
      <c r="F127" s="8"/>
      <c r="G127" s="17"/>
      <c r="H127" s="17"/>
      <c r="I127" s="17"/>
      <c r="J127" s="17"/>
      <c r="K127" s="16"/>
      <c r="L127" s="17"/>
      <c r="M127" s="17"/>
      <c r="N127" s="17"/>
      <c r="O127" s="17"/>
      <c r="P127" s="16"/>
      <c r="Q127" s="16"/>
      <c r="R127" s="16"/>
      <c r="S127" s="16"/>
      <c r="T127" s="19"/>
      <c r="U127" s="19"/>
    </row>
    <row r="128" spans="1:21">
      <c r="A128" s="5"/>
      <c r="B128" s="7"/>
      <c r="C128" s="8"/>
      <c r="D128" s="8"/>
      <c r="E128" s="8"/>
      <c r="F128" s="8"/>
      <c r="G128" s="17"/>
      <c r="H128" s="17"/>
      <c r="I128" s="17"/>
      <c r="J128" s="17"/>
      <c r="K128" s="16"/>
      <c r="L128" s="17"/>
      <c r="M128" s="17"/>
      <c r="N128" s="17"/>
      <c r="O128" s="17"/>
      <c r="P128" s="16"/>
      <c r="Q128" s="16"/>
      <c r="R128" s="16"/>
      <c r="S128" s="16"/>
      <c r="T128" s="19"/>
      <c r="U128" s="19"/>
    </row>
    <row r="129" spans="1:21">
      <c r="A129" s="5"/>
      <c r="B129" s="7"/>
      <c r="C129" s="8"/>
      <c r="D129" s="8"/>
      <c r="E129" s="8"/>
      <c r="F129" s="8"/>
      <c r="G129" s="17"/>
      <c r="H129" s="17"/>
      <c r="I129" s="17"/>
      <c r="J129" s="17"/>
      <c r="K129" s="16"/>
      <c r="L129" s="17"/>
      <c r="M129" s="17"/>
      <c r="N129" s="17"/>
      <c r="O129" s="17"/>
      <c r="P129" s="16"/>
      <c r="Q129" s="16"/>
      <c r="R129" s="16"/>
      <c r="S129" s="16"/>
      <c r="T129" s="19"/>
      <c r="U129" s="19"/>
    </row>
    <row r="130" spans="1:21">
      <c r="A130" s="5"/>
      <c r="B130" s="7"/>
      <c r="C130" s="8"/>
      <c r="D130" s="8"/>
      <c r="E130" s="8"/>
      <c r="F130" s="8"/>
      <c r="G130" s="17"/>
      <c r="H130" s="17"/>
      <c r="I130" s="17"/>
      <c r="J130" s="17"/>
      <c r="K130" s="16"/>
      <c r="L130" s="17"/>
      <c r="M130" s="17"/>
      <c r="N130" s="17"/>
      <c r="O130" s="17"/>
      <c r="P130" s="16"/>
      <c r="Q130" s="16"/>
      <c r="R130" s="16"/>
      <c r="S130" s="16"/>
      <c r="T130" s="19"/>
      <c r="U130" s="19"/>
    </row>
    <row r="131" spans="1:21">
      <c r="A131" s="5"/>
      <c r="B131" s="7"/>
      <c r="C131" s="8"/>
      <c r="D131" s="8"/>
      <c r="E131" s="8"/>
      <c r="F131" s="8"/>
      <c r="G131" s="17"/>
      <c r="H131" s="17"/>
      <c r="I131" s="17"/>
      <c r="J131" s="17"/>
      <c r="K131" s="16"/>
      <c r="L131" s="17"/>
      <c r="M131" s="17"/>
      <c r="N131" s="17"/>
      <c r="O131" s="17"/>
      <c r="P131" s="16"/>
      <c r="Q131" s="16"/>
      <c r="R131" s="16"/>
      <c r="S131" s="16"/>
      <c r="T131" s="19"/>
      <c r="U131" s="19"/>
    </row>
    <row r="132" spans="1:21">
      <c r="A132" s="5"/>
      <c r="B132" s="7"/>
      <c r="C132" s="8"/>
      <c r="D132" s="8"/>
      <c r="E132" s="8"/>
      <c r="F132" s="8"/>
      <c r="G132" s="17"/>
      <c r="H132" s="17"/>
      <c r="I132" s="17"/>
      <c r="J132" s="17"/>
      <c r="K132" s="16"/>
      <c r="L132" s="17"/>
      <c r="M132" s="17"/>
      <c r="N132" s="17"/>
      <c r="O132" s="17"/>
      <c r="P132" s="16"/>
      <c r="Q132" s="16"/>
      <c r="R132" s="16"/>
      <c r="S132" s="16"/>
      <c r="T132" s="19"/>
      <c r="U132" s="19"/>
    </row>
    <row r="133" spans="1:21">
      <c r="A133" s="5"/>
      <c r="B133" s="7"/>
      <c r="C133" s="8"/>
      <c r="D133" s="8"/>
      <c r="E133" s="8"/>
      <c r="F133" s="8"/>
      <c r="G133" s="17"/>
      <c r="H133" s="17"/>
      <c r="I133" s="17"/>
      <c r="J133" s="17"/>
      <c r="K133" s="16"/>
      <c r="L133" s="17"/>
      <c r="M133" s="17"/>
      <c r="N133" s="17"/>
      <c r="O133" s="17"/>
      <c r="P133" s="16"/>
      <c r="Q133" s="16"/>
      <c r="R133" s="16"/>
      <c r="S133" s="16"/>
      <c r="T133" s="19"/>
      <c r="U133" s="19"/>
    </row>
    <row r="134" spans="1:21">
      <c r="A134" s="5"/>
      <c r="B134" s="7"/>
      <c r="C134" s="8"/>
      <c r="D134" s="8"/>
      <c r="E134" s="8"/>
      <c r="F134" s="8"/>
      <c r="G134" s="17"/>
      <c r="H134" s="17"/>
      <c r="I134" s="17"/>
      <c r="J134" s="17"/>
      <c r="K134" s="16"/>
      <c r="L134" s="17"/>
      <c r="M134" s="17"/>
      <c r="N134" s="17"/>
      <c r="O134" s="17"/>
      <c r="P134" s="16"/>
      <c r="Q134" s="16"/>
      <c r="R134" s="16"/>
      <c r="S134" s="16"/>
      <c r="T134" s="19"/>
      <c r="U134" s="19"/>
    </row>
    <row r="135" spans="1:21">
      <c r="A135" s="5"/>
      <c r="B135" s="7"/>
      <c r="C135" s="8"/>
      <c r="D135" s="8"/>
      <c r="E135" s="8"/>
      <c r="F135" s="8"/>
      <c r="G135" s="17"/>
      <c r="H135" s="17"/>
      <c r="I135" s="17"/>
      <c r="J135" s="17"/>
      <c r="K135" s="16"/>
      <c r="L135" s="17"/>
      <c r="M135" s="17"/>
      <c r="N135" s="17"/>
      <c r="O135" s="17"/>
      <c r="P135" s="16"/>
      <c r="Q135" s="16"/>
      <c r="R135" s="16"/>
      <c r="S135" s="16"/>
      <c r="T135" s="19"/>
      <c r="U135" s="19"/>
    </row>
    <row r="136" spans="1:21">
      <c r="A136" s="5"/>
      <c r="B136" s="7"/>
      <c r="C136" s="8"/>
      <c r="D136" s="8"/>
      <c r="E136" s="8"/>
      <c r="F136" s="8"/>
      <c r="G136" s="17"/>
      <c r="H136" s="17"/>
      <c r="I136" s="17"/>
      <c r="J136" s="17"/>
      <c r="K136" s="16"/>
      <c r="L136" s="17"/>
      <c r="M136" s="17"/>
      <c r="N136" s="17"/>
      <c r="O136" s="17"/>
      <c r="P136" s="16"/>
      <c r="Q136" s="16"/>
      <c r="R136" s="16"/>
      <c r="S136" s="16"/>
      <c r="T136" s="19"/>
      <c r="U136" s="19"/>
    </row>
    <row r="137" spans="1:21">
      <c r="A137" s="5"/>
      <c r="B137" s="7"/>
      <c r="C137" s="8"/>
      <c r="D137" s="8"/>
      <c r="E137" s="8"/>
      <c r="F137" s="8"/>
      <c r="G137" s="17"/>
      <c r="H137" s="17"/>
      <c r="I137" s="17"/>
      <c r="J137" s="17"/>
      <c r="K137" s="16"/>
      <c r="L137" s="17"/>
      <c r="M137" s="17"/>
      <c r="N137" s="17"/>
      <c r="O137" s="17"/>
      <c r="P137" s="16"/>
      <c r="Q137" s="16"/>
      <c r="R137" s="16"/>
      <c r="S137" s="16"/>
      <c r="T137" s="19"/>
      <c r="U137" s="19"/>
    </row>
    <row r="138" spans="1:21">
      <c r="A138" s="5"/>
      <c r="B138" s="7"/>
      <c r="C138" s="8"/>
      <c r="D138" s="8"/>
      <c r="E138" s="8"/>
      <c r="F138" s="8"/>
      <c r="G138" s="17"/>
      <c r="H138" s="17"/>
      <c r="I138" s="17"/>
      <c r="J138" s="17"/>
      <c r="K138" s="16"/>
      <c r="L138" s="17"/>
      <c r="M138" s="17"/>
      <c r="N138" s="17"/>
      <c r="O138" s="17"/>
      <c r="P138" s="16"/>
      <c r="Q138" s="16"/>
      <c r="R138" s="16"/>
      <c r="S138" s="16"/>
      <c r="T138" s="19"/>
      <c r="U138" s="19"/>
    </row>
    <row r="139" spans="1:21">
      <c r="A139" s="5"/>
      <c r="B139" s="7"/>
      <c r="C139" s="8"/>
      <c r="D139" s="8"/>
      <c r="E139" s="8"/>
      <c r="F139" s="8"/>
      <c r="G139" s="17"/>
      <c r="H139" s="17"/>
      <c r="I139" s="17"/>
      <c r="J139" s="17"/>
      <c r="K139" s="16"/>
      <c r="L139" s="17"/>
      <c r="M139" s="17"/>
      <c r="N139" s="17"/>
      <c r="O139" s="17"/>
      <c r="P139" s="16"/>
      <c r="Q139" s="16"/>
      <c r="R139" s="16"/>
      <c r="S139" s="16"/>
      <c r="T139" s="19"/>
      <c r="U139" s="19"/>
    </row>
    <row r="140" spans="1:21">
      <c r="A140" s="5"/>
      <c r="B140" s="7"/>
      <c r="C140" s="8"/>
      <c r="D140" s="8"/>
      <c r="E140" s="8"/>
      <c r="F140" s="8"/>
      <c r="G140" s="17"/>
      <c r="H140" s="17"/>
      <c r="I140" s="17"/>
      <c r="J140" s="17"/>
      <c r="K140" s="16"/>
      <c r="L140" s="17"/>
      <c r="M140" s="17"/>
      <c r="N140" s="17"/>
      <c r="O140" s="17"/>
      <c r="P140" s="16"/>
      <c r="Q140" s="16"/>
      <c r="R140" s="16"/>
      <c r="S140" s="16"/>
      <c r="T140" s="19"/>
      <c r="U140" s="19"/>
    </row>
    <row r="141" spans="1:21">
      <c r="A141" s="5"/>
      <c r="B141" s="7"/>
      <c r="C141" s="8"/>
      <c r="D141" s="8"/>
      <c r="E141" s="8"/>
      <c r="F141" s="8"/>
      <c r="G141" s="17"/>
      <c r="H141" s="17"/>
      <c r="I141" s="17"/>
      <c r="J141" s="17"/>
      <c r="K141" s="16"/>
      <c r="L141" s="17"/>
      <c r="M141" s="17"/>
      <c r="N141" s="17"/>
      <c r="O141" s="17"/>
      <c r="P141" s="16"/>
      <c r="Q141" s="16"/>
      <c r="R141" s="16"/>
      <c r="S141" s="16"/>
      <c r="T141" s="19"/>
      <c r="U141" s="19"/>
    </row>
    <row r="142" spans="1:21">
      <c r="A142" s="5"/>
      <c r="B142" s="7"/>
      <c r="C142" s="8"/>
      <c r="D142" s="8"/>
      <c r="E142" s="8"/>
      <c r="F142" s="8"/>
      <c r="G142" s="17"/>
      <c r="H142" s="17"/>
      <c r="I142" s="17"/>
      <c r="J142" s="17"/>
      <c r="K142" s="16"/>
      <c r="L142" s="17"/>
      <c r="M142" s="17"/>
      <c r="N142" s="17"/>
      <c r="O142" s="17"/>
      <c r="P142" s="16"/>
      <c r="Q142" s="16"/>
      <c r="R142" s="16"/>
      <c r="S142" s="16"/>
      <c r="T142" s="19"/>
      <c r="U142" s="19"/>
    </row>
    <row r="143" spans="1:21">
      <c r="A143" s="5"/>
      <c r="B143" s="7"/>
      <c r="C143" s="8"/>
      <c r="D143" s="8"/>
      <c r="E143" s="8"/>
      <c r="F143" s="8"/>
      <c r="G143" s="17"/>
      <c r="H143" s="17"/>
      <c r="I143" s="17"/>
      <c r="J143" s="17"/>
      <c r="K143" s="16"/>
      <c r="L143" s="17"/>
      <c r="M143" s="17"/>
      <c r="N143" s="17"/>
      <c r="O143" s="17"/>
      <c r="P143" s="16"/>
      <c r="Q143" s="16"/>
      <c r="R143" s="16"/>
      <c r="S143" s="16"/>
      <c r="T143" s="19"/>
      <c r="U143" s="19"/>
    </row>
    <row r="144" spans="1:21">
      <c r="A144" s="5"/>
      <c r="B144" s="7"/>
      <c r="C144" s="8"/>
      <c r="D144" s="8"/>
      <c r="E144" s="8"/>
      <c r="F144" s="8"/>
      <c r="G144" s="17"/>
      <c r="H144" s="17"/>
      <c r="I144" s="17"/>
      <c r="J144" s="17"/>
      <c r="K144" s="16"/>
      <c r="L144" s="17"/>
      <c r="M144" s="17"/>
      <c r="N144" s="17"/>
      <c r="O144" s="17"/>
      <c r="P144" s="16"/>
      <c r="Q144" s="16"/>
      <c r="R144" s="16"/>
      <c r="S144" s="16"/>
      <c r="T144" s="19"/>
      <c r="U144" s="19"/>
    </row>
    <row r="145" spans="1:21">
      <c r="A145" s="5"/>
      <c r="B145" s="7"/>
      <c r="C145" s="8"/>
      <c r="D145" s="8"/>
      <c r="E145" s="8"/>
      <c r="F145" s="8"/>
      <c r="G145" s="17"/>
      <c r="H145" s="17"/>
      <c r="I145" s="17"/>
      <c r="J145" s="17"/>
      <c r="K145" s="16"/>
      <c r="L145" s="17"/>
      <c r="M145" s="17"/>
      <c r="N145" s="17"/>
      <c r="O145" s="17"/>
      <c r="P145" s="16"/>
      <c r="Q145" s="16"/>
      <c r="R145" s="16"/>
      <c r="S145" s="16"/>
      <c r="T145" s="19"/>
      <c r="U145" s="19"/>
    </row>
    <row r="146" spans="1:21">
      <c r="A146" s="5"/>
      <c r="B146" s="7"/>
      <c r="C146" s="8"/>
      <c r="D146" s="8"/>
      <c r="E146" s="8"/>
      <c r="F146" s="8"/>
      <c r="G146" s="17"/>
      <c r="H146" s="17"/>
      <c r="I146" s="17"/>
      <c r="J146" s="17"/>
      <c r="K146" s="16"/>
      <c r="L146" s="17"/>
      <c r="M146" s="17"/>
      <c r="N146" s="17"/>
      <c r="O146" s="17"/>
      <c r="P146" s="16"/>
      <c r="Q146" s="16"/>
      <c r="R146" s="16"/>
      <c r="S146" s="16"/>
      <c r="T146" s="19"/>
      <c r="U146" s="19"/>
    </row>
    <row r="147" spans="1:21">
      <c r="A147" s="5"/>
      <c r="B147" s="7"/>
      <c r="C147" s="8"/>
      <c r="D147" s="8"/>
      <c r="E147" s="8"/>
      <c r="F147" s="8"/>
      <c r="G147" s="17"/>
      <c r="H147" s="17"/>
      <c r="I147" s="17"/>
      <c r="J147" s="17"/>
      <c r="K147" s="16"/>
      <c r="L147" s="17"/>
      <c r="M147" s="17"/>
      <c r="N147" s="17"/>
      <c r="O147" s="17"/>
      <c r="P147" s="16"/>
      <c r="Q147" s="16"/>
      <c r="R147" s="16"/>
      <c r="S147" s="16"/>
      <c r="T147" s="19"/>
      <c r="U147" s="19"/>
    </row>
    <row r="148" spans="1:21">
      <c r="A148" s="5"/>
      <c r="B148" s="7"/>
      <c r="C148" s="8"/>
      <c r="D148" s="8"/>
      <c r="E148" s="8"/>
      <c r="F148" s="8"/>
      <c r="G148" s="17"/>
      <c r="H148" s="17"/>
      <c r="I148" s="17"/>
      <c r="J148" s="17"/>
      <c r="K148" s="16"/>
      <c r="L148" s="17"/>
      <c r="M148" s="17"/>
      <c r="N148" s="17"/>
      <c r="O148" s="17"/>
      <c r="P148" s="16"/>
      <c r="Q148" s="16"/>
      <c r="R148" s="16"/>
      <c r="S148" s="16"/>
      <c r="T148" s="19"/>
      <c r="U148" s="19"/>
    </row>
    <row r="149" spans="1:21">
      <c r="A149" s="5"/>
      <c r="B149" s="7"/>
      <c r="C149" s="8"/>
      <c r="D149" s="8"/>
      <c r="E149" s="8"/>
      <c r="F149" s="8"/>
      <c r="G149" s="17"/>
      <c r="H149" s="17"/>
      <c r="I149" s="17"/>
      <c r="J149" s="17"/>
      <c r="K149" s="16"/>
      <c r="L149" s="17"/>
      <c r="M149" s="17"/>
      <c r="N149" s="17"/>
      <c r="O149" s="17"/>
      <c r="P149" s="16"/>
      <c r="Q149" s="16"/>
      <c r="R149" s="16"/>
      <c r="S149" s="16"/>
      <c r="T149" s="19"/>
      <c r="U149" s="19"/>
    </row>
  </sheetData>
  <mergeCells count="21">
    <mergeCell ref="A59:S59"/>
    <mergeCell ref="A60:S60"/>
    <mergeCell ref="M11:P11"/>
    <mergeCell ref="Q11:Q14"/>
    <mergeCell ref="R11:R14"/>
    <mergeCell ref="S11:S14"/>
    <mergeCell ref="G12:H13"/>
    <mergeCell ref="I12:J13"/>
    <mergeCell ref="K12:L13"/>
    <mergeCell ref="M12:N13"/>
    <mergeCell ref="O12:P13"/>
    <mergeCell ref="A4:P4"/>
    <mergeCell ref="R4:S4"/>
    <mergeCell ref="A5:P5"/>
    <mergeCell ref="A11:A14"/>
    <mergeCell ref="B11:B14"/>
    <mergeCell ref="C11:C14"/>
    <mergeCell ref="D11:D14"/>
    <mergeCell ref="E11:E13"/>
    <mergeCell ref="F11:F13"/>
    <mergeCell ref="G11:L11"/>
  </mergeCells>
  <pageMargins left="0.27559055118110237" right="0.15748031496062992" top="0.27559055118110237" bottom="0.15748031496062992" header="0.31496062992125984" footer="0.1574803149606299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7"/>
  <sheetViews>
    <sheetView view="pageLayout" topLeftCell="E22" zoomScaleNormal="120" workbookViewId="0">
      <selection activeCell="Q48" sqref="Q48"/>
    </sheetView>
  </sheetViews>
  <sheetFormatPr defaultColWidth="9.140625" defaultRowHeight="15"/>
  <cols>
    <col min="1" max="1" width="25.140625" style="21" customWidth="1"/>
    <col min="2" max="2" width="7.28515625" style="28" customWidth="1"/>
    <col min="3" max="3" width="15.42578125" style="31" customWidth="1"/>
    <col min="4" max="4" width="11.7109375" style="31" customWidth="1"/>
    <col min="5" max="5" width="15.28515625" style="31" customWidth="1"/>
    <col min="6" max="6" width="15" style="31" customWidth="1"/>
    <col min="7" max="7" width="4.7109375" style="28" customWidth="1"/>
    <col min="8" max="8" width="9.42578125" style="28" customWidth="1"/>
    <col min="9" max="9" width="5.140625" style="28" customWidth="1"/>
    <col min="10" max="10" width="8.42578125" style="28" customWidth="1"/>
    <col min="11" max="11" width="6.42578125" style="21" customWidth="1"/>
    <col min="12" max="12" width="12.140625" style="28" customWidth="1"/>
    <col min="13" max="13" width="4.5703125" style="28" customWidth="1"/>
    <col min="14" max="14" width="14.7109375" style="28" customWidth="1"/>
    <col min="15" max="15" width="6.5703125" style="28" customWidth="1"/>
    <col min="16" max="16" width="14.42578125" style="21" customWidth="1"/>
    <col min="17" max="17" width="11.7109375" style="21" customWidth="1"/>
    <col min="18" max="18" width="19.140625" style="21" bestFit="1" customWidth="1"/>
    <col min="19" max="19" width="9.140625" style="21"/>
    <col min="20" max="20" width="13.42578125" style="21" customWidth="1"/>
    <col min="21" max="16384" width="9.140625" style="21"/>
  </cols>
  <sheetData>
    <row r="1" spans="1:20" ht="16.5" customHeight="1">
      <c r="A1" s="19"/>
      <c r="B1" s="20"/>
      <c r="C1" s="27"/>
      <c r="D1" s="27"/>
      <c r="E1" s="27"/>
      <c r="F1" s="27"/>
      <c r="G1" s="20"/>
      <c r="H1" s="20"/>
      <c r="I1" s="20"/>
      <c r="J1" s="20"/>
      <c r="K1" s="19"/>
      <c r="L1" s="20"/>
      <c r="M1" s="20"/>
      <c r="N1" s="20"/>
      <c r="O1" s="43"/>
      <c r="P1" s="43"/>
      <c r="Q1" s="43"/>
      <c r="R1" s="43"/>
      <c r="S1" s="19"/>
      <c r="T1" s="19"/>
    </row>
    <row r="2" spans="1:20" ht="15" customHeight="1">
      <c r="A2" s="32"/>
      <c r="B2" s="32"/>
      <c r="C2" s="32"/>
      <c r="D2" s="32"/>
      <c r="E2" s="32"/>
      <c r="F2" s="32"/>
      <c r="G2" s="32"/>
      <c r="H2" s="32"/>
      <c r="I2" s="22"/>
      <c r="J2" s="22"/>
      <c r="K2" s="19"/>
      <c r="L2" s="20"/>
      <c r="M2" s="32"/>
      <c r="N2" s="32"/>
      <c r="O2" s="20"/>
      <c r="P2" s="19"/>
      <c r="Q2" s="19"/>
      <c r="R2" s="19"/>
      <c r="S2" s="19"/>
      <c r="T2" s="19"/>
    </row>
    <row r="3" spans="1:20">
      <c r="A3" s="32"/>
      <c r="B3" s="32"/>
      <c r="C3" s="32"/>
      <c r="D3" s="32"/>
      <c r="E3" s="32"/>
      <c r="F3" s="32"/>
      <c r="G3" s="32"/>
      <c r="H3" s="32"/>
      <c r="I3" s="23"/>
      <c r="J3" s="23"/>
      <c r="K3" s="24"/>
      <c r="L3" s="24"/>
      <c r="M3" s="32"/>
      <c r="N3" s="33"/>
      <c r="O3" s="24"/>
      <c r="P3" s="24"/>
      <c r="Q3" s="24"/>
      <c r="R3" s="24"/>
      <c r="S3" s="19"/>
      <c r="T3" s="19"/>
    </row>
    <row r="4" spans="1:20" ht="15.75">
      <c r="A4" s="90" t="s">
        <v>62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25"/>
      <c r="R4" s="70" t="s">
        <v>30</v>
      </c>
      <c r="S4" s="19"/>
      <c r="T4" s="19"/>
    </row>
    <row r="5" spans="1:20" ht="30.75" customHeight="1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26"/>
      <c r="R5" s="24"/>
      <c r="S5" s="19"/>
      <c r="T5" s="19"/>
    </row>
    <row r="6" spans="1:20">
      <c r="A6" s="19"/>
      <c r="B6" s="20"/>
      <c r="C6" s="27"/>
      <c r="D6" s="27"/>
      <c r="E6" s="27"/>
      <c r="F6" s="27"/>
      <c r="G6" s="20"/>
      <c r="H6" s="20"/>
      <c r="I6" s="20"/>
      <c r="J6" s="20"/>
      <c r="K6" s="19"/>
      <c r="L6" s="20"/>
      <c r="M6" s="20"/>
      <c r="N6" s="20"/>
      <c r="O6" s="20"/>
      <c r="P6" s="19"/>
      <c r="Q6" s="19"/>
      <c r="R6" s="19"/>
      <c r="S6" s="19"/>
      <c r="T6" s="19"/>
    </row>
    <row r="7" spans="1:20" ht="22.7" customHeight="1">
      <c r="A7" s="19"/>
      <c r="B7" s="40" t="s">
        <v>24</v>
      </c>
      <c r="C7" s="27"/>
      <c r="D7" s="27"/>
      <c r="E7" s="27"/>
      <c r="F7" s="27"/>
      <c r="G7" s="44"/>
      <c r="H7" s="44"/>
      <c r="I7" s="44"/>
      <c r="J7" s="44"/>
      <c r="L7" s="21"/>
      <c r="M7" s="24"/>
      <c r="N7" s="44"/>
      <c r="O7" s="20"/>
      <c r="P7" s="19"/>
      <c r="Q7" s="47"/>
      <c r="R7" s="47"/>
      <c r="S7" s="19"/>
      <c r="T7" s="19"/>
    </row>
    <row r="8" spans="1:20" ht="12.75" customHeight="1">
      <c r="A8" s="19"/>
      <c r="B8" s="27"/>
      <c r="C8" s="27"/>
      <c r="D8" s="27"/>
      <c r="E8" s="27"/>
      <c r="F8" s="27"/>
      <c r="G8" s="45"/>
      <c r="H8" s="45"/>
      <c r="I8" s="45"/>
      <c r="J8" s="46"/>
      <c r="L8" s="21"/>
      <c r="M8" s="24"/>
      <c r="N8" s="45"/>
      <c r="O8" s="20"/>
      <c r="Q8" s="43"/>
      <c r="R8" s="43"/>
      <c r="S8" s="19"/>
      <c r="T8" s="19"/>
    </row>
    <row r="9" spans="1:20" ht="14.25" customHeight="1">
      <c r="A9" s="41" t="s">
        <v>0</v>
      </c>
      <c r="B9" s="41"/>
      <c r="C9" s="41"/>
      <c r="D9" s="41"/>
      <c r="E9" s="41"/>
      <c r="F9" s="41"/>
      <c r="G9" s="41"/>
      <c r="H9" s="41"/>
      <c r="I9" s="20"/>
      <c r="J9" s="20"/>
      <c r="K9" s="19"/>
      <c r="L9" s="20"/>
      <c r="M9" s="34"/>
      <c r="N9" s="20"/>
      <c r="Q9" s="43"/>
      <c r="R9" s="43"/>
      <c r="S9" s="19"/>
      <c r="T9" s="19"/>
    </row>
    <row r="10" spans="1:20" ht="11.25" customHeight="1">
      <c r="A10" s="19"/>
      <c r="B10" s="20"/>
      <c r="C10" s="27"/>
      <c r="D10" s="27"/>
      <c r="E10" s="27"/>
      <c r="F10" s="27"/>
      <c r="G10" s="20"/>
      <c r="H10" s="20"/>
      <c r="I10" s="20"/>
      <c r="J10" s="20"/>
      <c r="K10" s="19"/>
      <c r="L10" s="20"/>
      <c r="M10" s="20"/>
      <c r="N10" s="20"/>
      <c r="O10" s="20"/>
      <c r="P10" s="19"/>
      <c r="Q10" s="19"/>
      <c r="R10" s="19"/>
      <c r="S10" s="19"/>
      <c r="T10" s="19"/>
    </row>
    <row r="11" spans="1:20" ht="11.25" customHeight="1">
      <c r="A11" s="94" t="s">
        <v>1</v>
      </c>
      <c r="B11" s="94" t="s">
        <v>2</v>
      </c>
      <c r="C11" s="94" t="s">
        <v>32</v>
      </c>
      <c r="D11" s="94" t="s">
        <v>37</v>
      </c>
      <c r="E11" s="94" t="s">
        <v>31</v>
      </c>
      <c r="F11" s="95" t="s">
        <v>33</v>
      </c>
      <c r="G11" s="98" t="s">
        <v>11</v>
      </c>
      <c r="H11" s="99"/>
      <c r="I11" s="99"/>
      <c r="J11" s="99"/>
      <c r="K11" s="99"/>
      <c r="L11" s="100"/>
      <c r="M11" s="102" t="s">
        <v>10</v>
      </c>
      <c r="N11" s="103"/>
      <c r="O11" s="103"/>
      <c r="P11" s="104"/>
      <c r="Q11" s="94" t="s">
        <v>34</v>
      </c>
      <c r="R11" s="94" t="s">
        <v>67</v>
      </c>
      <c r="S11" s="19"/>
      <c r="T11" s="19"/>
    </row>
    <row r="12" spans="1:20" ht="24" customHeight="1">
      <c r="A12" s="94"/>
      <c r="B12" s="94"/>
      <c r="C12" s="94"/>
      <c r="D12" s="94"/>
      <c r="E12" s="94"/>
      <c r="F12" s="96"/>
      <c r="G12" s="106" t="s">
        <v>17</v>
      </c>
      <c r="H12" s="106"/>
      <c r="I12" s="106" t="s">
        <v>19</v>
      </c>
      <c r="J12" s="106"/>
      <c r="K12" s="106" t="s">
        <v>18</v>
      </c>
      <c r="L12" s="106"/>
      <c r="M12" s="107" t="s">
        <v>15</v>
      </c>
      <c r="N12" s="108"/>
      <c r="O12" s="106" t="s">
        <v>16</v>
      </c>
      <c r="P12" s="106"/>
      <c r="Q12" s="94"/>
      <c r="R12" s="94"/>
      <c r="S12" s="5"/>
      <c r="T12" s="5"/>
    </row>
    <row r="13" spans="1:20" ht="84" customHeight="1">
      <c r="A13" s="94"/>
      <c r="B13" s="94"/>
      <c r="C13" s="94"/>
      <c r="D13" s="94"/>
      <c r="E13" s="94"/>
      <c r="F13" s="97"/>
      <c r="G13" s="106"/>
      <c r="H13" s="106"/>
      <c r="I13" s="106"/>
      <c r="J13" s="106"/>
      <c r="K13" s="106"/>
      <c r="L13" s="106"/>
      <c r="M13" s="109"/>
      <c r="N13" s="110"/>
      <c r="O13" s="106"/>
      <c r="P13" s="106"/>
      <c r="Q13" s="94"/>
      <c r="R13" s="94"/>
      <c r="S13" s="5"/>
      <c r="T13" s="29"/>
    </row>
    <row r="14" spans="1:20" s="39" customFormat="1" ht="18.95" customHeight="1">
      <c r="A14" s="94"/>
      <c r="B14" s="94"/>
      <c r="C14" s="94"/>
      <c r="D14" s="94"/>
      <c r="E14" s="35" t="s">
        <v>8</v>
      </c>
      <c r="F14" s="35" t="s">
        <v>7</v>
      </c>
      <c r="G14" s="35" t="s">
        <v>3</v>
      </c>
      <c r="H14" s="36" t="s">
        <v>23</v>
      </c>
      <c r="I14" s="35" t="s">
        <v>3</v>
      </c>
      <c r="J14" s="36" t="s">
        <v>20</v>
      </c>
      <c r="K14" s="35" t="s">
        <v>3</v>
      </c>
      <c r="L14" s="35" t="s">
        <v>21</v>
      </c>
      <c r="M14" s="42" t="s">
        <v>3</v>
      </c>
      <c r="N14" s="36" t="s">
        <v>14</v>
      </c>
      <c r="O14" s="35" t="s">
        <v>6</v>
      </c>
      <c r="P14" s="36" t="s">
        <v>22</v>
      </c>
      <c r="Q14" s="94"/>
      <c r="R14" s="94"/>
      <c r="S14" s="38"/>
      <c r="T14" s="38"/>
    </row>
    <row r="15" spans="1:20" s="30" customFormat="1" ht="10.5">
      <c r="A15" s="37">
        <v>1</v>
      </c>
      <c r="B15" s="37">
        <v>2</v>
      </c>
      <c r="C15" s="37">
        <v>3</v>
      </c>
      <c r="D15" s="37">
        <v>4</v>
      </c>
      <c r="E15" s="37">
        <v>5</v>
      </c>
      <c r="F15" s="37">
        <v>6</v>
      </c>
      <c r="G15" s="37">
        <v>7</v>
      </c>
      <c r="H15" s="37">
        <v>8</v>
      </c>
      <c r="I15" s="37">
        <v>9</v>
      </c>
      <c r="J15" s="37">
        <v>10</v>
      </c>
      <c r="K15" s="37">
        <v>11</v>
      </c>
      <c r="L15" s="37">
        <v>12</v>
      </c>
      <c r="M15" s="37">
        <v>13</v>
      </c>
      <c r="N15" s="37">
        <v>14</v>
      </c>
      <c r="O15" s="37">
        <v>15</v>
      </c>
      <c r="P15" s="37">
        <v>16</v>
      </c>
      <c r="Q15" s="37">
        <v>17</v>
      </c>
      <c r="R15" s="37">
        <v>18</v>
      </c>
    </row>
    <row r="16" spans="1:20" s="30" customFormat="1" ht="12.75">
      <c r="A16" s="37" t="s">
        <v>26</v>
      </c>
      <c r="B16" s="37">
        <v>1</v>
      </c>
      <c r="C16" s="55">
        <v>17623</v>
      </c>
      <c r="D16" s="55">
        <v>0.15</v>
      </c>
      <c r="E16" s="56">
        <v>20267</v>
      </c>
      <c r="F16" s="55">
        <f>E16*B16</f>
        <v>20267</v>
      </c>
      <c r="G16" s="55"/>
      <c r="H16" s="55"/>
      <c r="I16" s="55"/>
      <c r="J16" s="55"/>
      <c r="K16" s="55">
        <v>30</v>
      </c>
      <c r="L16" s="56">
        <f t="shared" ref="L16:L25" si="0">F16*K16/100</f>
        <v>6080.1</v>
      </c>
      <c r="M16" s="55"/>
      <c r="N16" s="55"/>
      <c r="O16" s="55"/>
      <c r="P16" s="55"/>
      <c r="Q16" s="56">
        <f t="shared" ref="Q16:Q25" si="1">F16+L16</f>
        <v>26347.1</v>
      </c>
      <c r="R16" s="55">
        <v>316165.2</v>
      </c>
    </row>
    <row r="17" spans="1:19" s="30" customFormat="1" ht="12.75">
      <c r="A17" s="37" t="s">
        <v>38</v>
      </c>
      <c r="B17" s="37">
        <v>1</v>
      </c>
      <c r="C17" s="56">
        <v>18239.805</v>
      </c>
      <c r="D17" s="55"/>
      <c r="E17" s="57">
        <v>18239.805</v>
      </c>
      <c r="F17" s="57">
        <v>18239.805</v>
      </c>
      <c r="G17" s="55"/>
      <c r="H17" s="55"/>
      <c r="I17" s="55"/>
      <c r="J17" s="55"/>
      <c r="K17" s="55">
        <v>30</v>
      </c>
      <c r="L17" s="56">
        <f t="shared" si="0"/>
        <v>5471.9414999999999</v>
      </c>
      <c r="M17" s="55"/>
      <c r="N17" s="55"/>
      <c r="O17" s="55"/>
      <c r="P17" s="55"/>
      <c r="Q17" s="56">
        <f t="shared" si="1"/>
        <v>23711.746500000001</v>
      </c>
      <c r="R17" s="55">
        <v>284541</v>
      </c>
    </row>
    <row r="18" spans="1:19" s="30" customFormat="1" ht="12.75">
      <c r="A18" s="37" t="s">
        <v>39</v>
      </c>
      <c r="B18" s="37">
        <v>1</v>
      </c>
      <c r="C18" s="56">
        <v>18239.805</v>
      </c>
      <c r="D18" s="55"/>
      <c r="E18" s="57">
        <v>18239.805</v>
      </c>
      <c r="F18" s="57">
        <v>18239.805</v>
      </c>
      <c r="G18" s="55"/>
      <c r="H18" s="55"/>
      <c r="I18" s="55"/>
      <c r="J18" s="55"/>
      <c r="K18" s="55">
        <v>30</v>
      </c>
      <c r="L18" s="56">
        <f t="shared" si="0"/>
        <v>5471.9414999999999</v>
      </c>
      <c r="M18" s="55"/>
      <c r="N18" s="55"/>
      <c r="O18" s="55"/>
      <c r="P18" s="55"/>
      <c r="Q18" s="56">
        <f t="shared" si="1"/>
        <v>23711.746500000001</v>
      </c>
      <c r="R18" s="55">
        <v>284541</v>
      </c>
    </row>
    <row r="19" spans="1:19" s="30" customFormat="1" ht="12.75">
      <c r="A19" s="37" t="s">
        <v>40</v>
      </c>
      <c r="B19" s="37">
        <v>1</v>
      </c>
      <c r="C19" s="55">
        <v>6356</v>
      </c>
      <c r="D19" s="55"/>
      <c r="E19" s="55">
        <v>6356</v>
      </c>
      <c r="F19" s="55">
        <v>6356</v>
      </c>
      <c r="G19" s="55"/>
      <c r="H19" s="55"/>
      <c r="I19" s="55"/>
      <c r="J19" s="55"/>
      <c r="K19" s="55">
        <v>30</v>
      </c>
      <c r="L19" s="55">
        <f t="shared" si="0"/>
        <v>1906.8</v>
      </c>
      <c r="M19" s="55"/>
      <c r="N19" s="55"/>
      <c r="O19" s="55"/>
      <c r="P19" s="55"/>
      <c r="Q19" s="55">
        <f t="shared" si="1"/>
        <v>8262.7999999999993</v>
      </c>
      <c r="R19" s="55">
        <v>99153.600000000006</v>
      </c>
    </row>
    <row r="20" spans="1:19" s="30" customFormat="1" ht="12.75">
      <c r="A20" s="71" t="s">
        <v>41</v>
      </c>
      <c r="B20" s="37">
        <v>1</v>
      </c>
      <c r="C20" s="55">
        <v>6055</v>
      </c>
      <c r="D20" s="55"/>
      <c r="E20" s="55">
        <v>6055</v>
      </c>
      <c r="F20" s="55">
        <v>6055</v>
      </c>
      <c r="G20" s="55"/>
      <c r="H20" s="55"/>
      <c r="I20" s="55"/>
      <c r="J20" s="55"/>
      <c r="K20" s="60">
        <v>15</v>
      </c>
      <c r="L20" s="55">
        <f t="shared" si="0"/>
        <v>908.25</v>
      </c>
      <c r="M20" s="55"/>
      <c r="N20" s="55"/>
      <c r="O20" s="55"/>
      <c r="P20" s="55"/>
      <c r="Q20" s="55">
        <f t="shared" si="1"/>
        <v>6963.25</v>
      </c>
      <c r="R20" s="55">
        <v>83559</v>
      </c>
    </row>
    <row r="21" spans="1:19" s="30" customFormat="1" ht="12.75">
      <c r="A21" s="37" t="s">
        <v>42</v>
      </c>
      <c r="B21" s="37">
        <v>1</v>
      </c>
      <c r="C21" s="55">
        <v>6055</v>
      </c>
      <c r="D21" s="55"/>
      <c r="E21" s="55">
        <v>6055</v>
      </c>
      <c r="F21" s="55">
        <v>6055</v>
      </c>
      <c r="G21" s="55"/>
      <c r="H21" s="55"/>
      <c r="I21" s="55"/>
      <c r="J21" s="55"/>
      <c r="K21" s="55">
        <v>15</v>
      </c>
      <c r="L21" s="55">
        <f t="shared" si="0"/>
        <v>908.25</v>
      </c>
      <c r="M21" s="55"/>
      <c r="N21" s="55"/>
      <c r="O21" s="55"/>
      <c r="P21" s="55"/>
      <c r="Q21" s="55">
        <f t="shared" si="1"/>
        <v>6963.25</v>
      </c>
      <c r="R21" s="55">
        <v>83559</v>
      </c>
    </row>
    <row r="22" spans="1:19" s="30" customFormat="1" ht="12.75">
      <c r="A22" s="37" t="s">
        <v>43</v>
      </c>
      <c r="B22" s="37">
        <v>1</v>
      </c>
      <c r="C22" s="55">
        <v>4538</v>
      </c>
      <c r="D22" s="55"/>
      <c r="E22" s="55">
        <v>4538</v>
      </c>
      <c r="F22" s="55">
        <v>4538</v>
      </c>
      <c r="G22" s="55"/>
      <c r="H22" s="55"/>
      <c r="I22" s="55"/>
      <c r="J22" s="55"/>
      <c r="K22" s="55">
        <v>15</v>
      </c>
      <c r="L22" s="55">
        <f t="shared" si="0"/>
        <v>680.7</v>
      </c>
      <c r="M22" s="55"/>
      <c r="N22" s="55"/>
      <c r="O22" s="55"/>
      <c r="P22" s="55"/>
      <c r="Q22" s="55">
        <f t="shared" si="1"/>
        <v>5218.7</v>
      </c>
      <c r="R22" s="55">
        <v>62624.4</v>
      </c>
    </row>
    <row r="23" spans="1:19" s="30" customFormat="1" ht="12.75">
      <c r="A23" s="37" t="s">
        <v>44</v>
      </c>
      <c r="B23" s="37">
        <v>1</v>
      </c>
      <c r="C23" s="55">
        <v>5771</v>
      </c>
      <c r="D23" s="55"/>
      <c r="E23" s="55">
        <v>5771</v>
      </c>
      <c r="F23" s="55">
        <v>5771</v>
      </c>
      <c r="G23" s="55"/>
      <c r="H23" s="55"/>
      <c r="I23" s="55"/>
      <c r="J23" s="55"/>
      <c r="K23" s="55">
        <v>30</v>
      </c>
      <c r="L23" s="55">
        <f t="shared" si="0"/>
        <v>1731.3</v>
      </c>
      <c r="M23" s="55"/>
      <c r="N23" s="55"/>
      <c r="O23" s="55"/>
      <c r="P23" s="55"/>
      <c r="Q23" s="55">
        <f t="shared" si="1"/>
        <v>7502.3</v>
      </c>
      <c r="R23" s="55">
        <v>90027.6</v>
      </c>
    </row>
    <row r="24" spans="1:19" s="30" customFormat="1" ht="12.75">
      <c r="A24" s="37" t="s">
        <v>45</v>
      </c>
      <c r="B24" s="37">
        <v>1</v>
      </c>
      <c r="C24" s="55">
        <v>5246</v>
      </c>
      <c r="D24" s="55"/>
      <c r="E24" s="55">
        <v>5246</v>
      </c>
      <c r="F24" s="55">
        <v>5246</v>
      </c>
      <c r="G24" s="55"/>
      <c r="H24" s="55"/>
      <c r="I24" s="55"/>
      <c r="J24" s="55"/>
      <c r="K24" s="55">
        <v>30</v>
      </c>
      <c r="L24" s="55">
        <f t="shared" si="0"/>
        <v>1573.8</v>
      </c>
      <c r="M24" s="55"/>
      <c r="N24" s="55"/>
      <c r="O24" s="55"/>
      <c r="P24" s="55"/>
      <c r="Q24" s="55">
        <f t="shared" si="1"/>
        <v>6819.8</v>
      </c>
      <c r="R24" s="55">
        <v>81837.600000000006</v>
      </c>
    </row>
    <row r="25" spans="1:19" s="30" customFormat="1" ht="12.75">
      <c r="A25" s="37" t="s">
        <v>46</v>
      </c>
      <c r="B25" s="37">
        <v>0.5</v>
      </c>
      <c r="C25" s="55">
        <v>5771</v>
      </c>
      <c r="D25" s="55"/>
      <c r="E25" s="55">
        <v>5771</v>
      </c>
      <c r="F25" s="57">
        <v>2885.5</v>
      </c>
      <c r="G25" s="55"/>
      <c r="H25" s="55"/>
      <c r="I25" s="55"/>
      <c r="J25" s="55"/>
      <c r="K25" s="55">
        <v>15</v>
      </c>
      <c r="L25" s="56">
        <f t="shared" si="0"/>
        <v>432.82499999999999</v>
      </c>
      <c r="M25" s="55"/>
      <c r="N25" s="55"/>
      <c r="O25" s="55"/>
      <c r="P25" s="55"/>
      <c r="Q25" s="56">
        <f t="shared" si="1"/>
        <v>3318.3249999999998</v>
      </c>
      <c r="R25" s="56">
        <v>39819.96</v>
      </c>
    </row>
    <row r="26" spans="1:19" s="30" customFormat="1" ht="22.7" customHeight="1">
      <c r="A26" s="51" t="s">
        <v>47</v>
      </c>
      <c r="B26" s="37">
        <v>1</v>
      </c>
      <c r="C26" s="55">
        <v>3947</v>
      </c>
      <c r="D26" s="55"/>
      <c r="E26" s="55">
        <v>3947</v>
      </c>
      <c r="F26" s="55">
        <v>3947</v>
      </c>
      <c r="G26" s="55"/>
      <c r="H26" s="55"/>
      <c r="I26" s="55"/>
      <c r="J26" s="55"/>
      <c r="K26" s="55">
        <v>20</v>
      </c>
      <c r="L26" s="55">
        <v>789.4</v>
      </c>
      <c r="M26" s="55"/>
      <c r="N26" s="55"/>
      <c r="O26" s="55"/>
      <c r="P26" s="55"/>
      <c r="Q26" s="55">
        <v>4736.3999999999996</v>
      </c>
      <c r="R26" s="55">
        <v>56836.800000000003</v>
      </c>
    </row>
    <row r="27" spans="1:19" s="30" customFormat="1" ht="12.75">
      <c r="A27" s="37" t="s">
        <v>48</v>
      </c>
      <c r="B27" s="37">
        <v>0.5</v>
      </c>
      <c r="C27" s="55">
        <v>7070</v>
      </c>
      <c r="D27" s="55">
        <v>0.15</v>
      </c>
      <c r="E27" s="57">
        <v>8131</v>
      </c>
      <c r="F27" s="57">
        <v>4066</v>
      </c>
      <c r="G27" s="55"/>
      <c r="H27" s="55"/>
      <c r="I27" s="55"/>
      <c r="J27" s="55"/>
      <c r="K27" s="55">
        <v>30</v>
      </c>
      <c r="L27" s="56">
        <f t="shared" ref="L27:L42" si="2">F27*K27/100</f>
        <v>1219.8</v>
      </c>
      <c r="M27" s="55"/>
      <c r="N27" s="55"/>
      <c r="O27" s="55"/>
      <c r="P27" s="55"/>
      <c r="Q27" s="56">
        <f>F27+L27</f>
        <v>5285.8</v>
      </c>
      <c r="R27" s="55">
        <v>63429.599999999999</v>
      </c>
    </row>
    <row r="28" spans="1:19" s="30" customFormat="1" ht="12.75">
      <c r="A28" s="37" t="s">
        <v>49</v>
      </c>
      <c r="B28" s="37">
        <v>1</v>
      </c>
      <c r="C28" s="55">
        <v>4693</v>
      </c>
      <c r="D28" s="55"/>
      <c r="E28" s="55">
        <v>4693</v>
      </c>
      <c r="F28" s="55">
        <v>4693</v>
      </c>
      <c r="G28" s="55"/>
      <c r="H28" s="55"/>
      <c r="I28" s="55"/>
      <c r="J28" s="55"/>
      <c r="K28" s="55">
        <v>20</v>
      </c>
      <c r="L28" s="55">
        <f t="shared" si="2"/>
        <v>938.6</v>
      </c>
      <c r="M28" s="55">
        <v>4</v>
      </c>
      <c r="N28" s="55">
        <f>M28*F28/100</f>
        <v>187.72</v>
      </c>
      <c r="O28" s="55"/>
      <c r="P28" s="55"/>
      <c r="Q28" s="55">
        <f>F28+L28+N28</f>
        <v>5819.3200000000006</v>
      </c>
      <c r="R28" s="55">
        <v>69831.839999999997</v>
      </c>
    </row>
    <row r="29" spans="1:19" s="30" customFormat="1" ht="12.75">
      <c r="A29" s="37" t="s">
        <v>50</v>
      </c>
      <c r="B29" s="37">
        <v>1.5</v>
      </c>
      <c r="C29" s="55">
        <v>3730</v>
      </c>
      <c r="D29" s="55"/>
      <c r="E29" s="55">
        <v>3730</v>
      </c>
      <c r="F29" s="55">
        <v>5595</v>
      </c>
      <c r="G29" s="55"/>
      <c r="H29" s="55"/>
      <c r="I29" s="55"/>
      <c r="J29" s="55"/>
      <c r="K29" s="55">
        <v>30</v>
      </c>
      <c r="L29" s="55">
        <f t="shared" si="2"/>
        <v>1678.5</v>
      </c>
      <c r="M29" s="55"/>
      <c r="N29" s="55"/>
      <c r="O29" s="55"/>
      <c r="P29" s="55"/>
      <c r="Q29" s="55">
        <f t="shared" ref="Q29:Q34" si="3">F29+L29</f>
        <v>7273.5</v>
      </c>
      <c r="R29" s="55">
        <v>87282</v>
      </c>
    </row>
    <row r="30" spans="1:19" s="30" customFormat="1" ht="12.75">
      <c r="A30" s="37" t="s">
        <v>51</v>
      </c>
      <c r="B30" s="37">
        <v>1</v>
      </c>
      <c r="C30" s="55">
        <v>3730</v>
      </c>
      <c r="D30" s="55"/>
      <c r="E30" s="55">
        <v>3730</v>
      </c>
      <c r="F30" s="55">
        <v>3730</v>
      </c>
      <c r="G30" s="55"/>
      <c r="H30" s="55"/>
      <c r="I30" s="55"/>
      <c r="J30" s="55"/>
      <c r="K30" s="55">
        <v>10</v>
      </c>
      <c r="L30" s="55">
        <f t="shared" si="2"/>
        <v>373</v>
      </c>
      <c r="M30" s="55"/>
      <c r="N30" s="55"/>
      <c r="O30" s="55"/>
      <c r="P30" s="55"/>
      <c r="Q30" s="55">
        <f t="shared" si="3"/>
        <v>4103</v>
      </c>
      <c r="R30" s="55">
        <v>49236</v>
      </c>
    </row>
    <row r="31" spans="1:19" s="30" customFormat="1" ht="12.75">
      <c r="A31" s="37" t="s">
        <v>51</v>
      </c>
      <c r="B31" s="37">
        <v>1</v>
      </c>
      <c r="C31" s="55">
        <v>3730</v>
      </c>
      <c r="D31" s="55"/>
      <c r="E31" s="55">
        <v>3730</v>
      </c>
      <c r="F31" s="55">
        <v>3730</v>
      </c>
      <c r="G31" s="55"/>
      <c r="H31" s="55"/>
      <c r="I31" s="55"/>
      <c r="J31" s="55"/>
      <c r="K31" s="55">
        <v>30</v>
      </c>
      <c r="L31" s="55">
        <f t="shared" si="2"/>
        <v>1119</v>
      </c>
      <c r="M31" s="55"/>
      <c r="N31" s="55"/>
      <c r="O31" s="55"/>
      <c r="P31" s="55"/>
      <c r="Q31" s="55">
        <f t="shared" si="3"/>
        <v>4849</v>
      </c>
      <c r="R31" s="55">
        <v>58188</v>
      </c>
      <c r="S31" s="30">
        <v>15852.5</v>
      </c>
    </row>
    <row r="32" spans="1:19" s="30" customFormat="1" ht="12.75">
      <c r="A32" s="37" t="s">
        <v>51</v>
      </c>
      <c r="B32" s="37">
        <v>1.5</v>
      </c>
      <c r="C32" s="55">
        <v>3730</v>
      </c>
      <c r="D32" s="55"/>
      <c r="E32" s="55">
        <v>3730</v>
      </c>
      <c r="F32" s="55">
        <f>E32*B32</f>
        <v>5595</v>
      </c>
      <c r="G32" s="55"/>
      <c r="H32" s="55"/>
      <c r="I32" s="55"/>
      <c r="J32" s="55"/>
      <c r="K32" s="55">
        <v>30</v>
      </c>
      <c r="L32" s="55">
        <f t="shared" si="2"/>
        <v>1678.5</v>
      </c>
      <c r="M32" s="55"/>
      <c r="N32" s="55"/>
      <c r="O32" s="55"/>
      <c r="P32" s="55"/>
      <c r="Q32" s="55">
        <f t="shared" si="3"/>
        <v>7273.5</v>
      </c>
      <c r="R32" s="55">
        <v>87282</v>
      </c>
    </row>
    <row r="33" spans="1:20" s="30" customFormat="1" ht="12.75">
      <c r="A33" s="37" t="s">
        <v>52</v>
      </c>
      <c r="B33" s="37">
        <v>0.5</v>
      </c>
      <c r="C33" s="55">
        <v>5771</v>
      </c>
      <c r="D33" s="55"/>
      <c r="E33" s="55">
        <v>5771</v>
      </c>
      <c r="F33" s="57">
        <f>E33*B33</f>
        <v>2885.5</v>
      </c>
      <c r="G33" s="55"/>
      <c r="H33" s="55"/>
      <c r="I33" s="55"/>
      <c r="J33" s="55"/>
      <c r="K33" s="58">
        <v>15</v>
      </c>
      <c r="L33" s="56">
        <f t="shared" si="2"/>
        <v>432.82499999999999</v>
      </c>
      <c r="M33" s="55"/>
      <c r="N33" s="55"/>
      <c r="O33" s="55"/>
      <c r="P33" s="55"/>
      <c r="Q33" s="56">
        <f t="shared" si="3"/>
        <v>3318.3249999999998</v>
      </c>
      <c r="R33" s="56">
        <v>39819.96</v>
      </c>
    </row>
    <row r="34" spans="1:20" s="30" customFormat="1" ht="21">
      <c r="A34" s="51" t="s">
        <v>53</v>
      </c>
      <c r="B34" s="37">
        <v>1</v>
      </c>
      <c r="C34" s="55">
        <v>6756</v>
      </c>
      <c r="D34" s="55">
        <v>0.15</v>
      </c>
      <c r="E34" s="57">
        <v>7770</v>
      </c>
      <c r="F34" s="57">
        <v>7770</v>
      </c>
      <c r="G34" s="55"/>
      <c r="H34" s="55"/>
      <c r="I34" s="55"/>
      <c r="J34" s="55"/>
      <c r="K34" s="55">
        <v>30</v>
      </c>
      <c r="L34" s="55">
        <f t="shared" si="2"/>
        <v>2331</v>
      </c>
      <c r="M34" s="55"/>
      <c r="N34" s="55"/>
      <c r="O34" s="55"/>
      <c r="P34" s="55"/>
      <c r="Q34" s="55">
        <f t="shared" si="3"/>
        <v>10101</v>
      </c>
      <c r="R34" s="55">
        <v>121212</v>
      </c>
    </row>
    <row r="35" spans="1:20" s="30" customFormat="1" ht="12.75">
      <c r="A35" s="37" t="s">
        <v>54</v>
      </c>
      <c r="B35" s="37">
        <v>1</v>
      </c>
      <c r="C35" s="55">
        <v>4435</v>
      </c>
      <c r="D35" s="55"/>
      <c r="E35" s="55">
        <v>4435</v>
      </c>
      <c r="F35" s="55">
        <v>4435</v>
      </c>
      <c r="G35" s="55"/>
      <c r="H35" s="55"/>
      <c r="I35" s="55"/>
      <c r="J35" s="55"/>
      <c r="K35" s="55">
        <v>30</v>
      </c>
      <c r="L35" s="55">
        <f t="shared" si="2"/>
        <v>1330.5</v>
      </c>
      <c r="M35" s="55">
        <v>4</v>
      </c>
      <c r="N35" s="55">
        <f>M35*F35/100</f>
        <v>177.4</v>
      </c>
      <c r="O35" s="55"/>
      <c r="P35" s="55"/>
      <c r="Q35" s="55">
        <f>F35+L35+N35</f>
        <v>5942.9</v>
      </c>
      <c r="R35" s="55">
        <v>71314.8</v>
      </c>
    </row>
    <row r="36" spans="1:20" s="30" customFormat="1" ht="12.75">
      <c r="A36" s="37" t="s">
        <v>55</v>
      </c>
      <c r="B36" s="37">
        <v>1</v>
      </c>
      <c r="C36" s="55">
        <v>4178</v>
      </c>
      <c r="D36" s="55"/>
      <c r="E36" s="55">
        <v>4178</v>
      </c>
      <c r="F36" s="55">
        <v>4178</v>
      </c>
      <c r="G36" s="55"/>
      <c r="H36" s="55"/>
      <c r="I36" s="55"/>
      <c r="J36" s="55"/>
      <c r="K36" s="55">
        <v>30</v>
      </c>
      <c r="L36" s="55">
        <f t="shared" si="2"/>
        <v>1253.4000000000001</v>
      </c>
      <c r="M36" s="55"/>
      <c r="N36" s="55"/>
      <c r="O36" s="55"/>
      <c r="P36" s="55"/>
      <c r="Q36" s="55">
        <f t="shared" ref="Q36:Q42" si="4">F36+L36</f>
        <v>5431.4</v>
      </c>
      <c r="R36" s="55">
        <v>65176.800000000003</v>
      </c>
    </row>
    <row r="37" spans="1:20" s="30" customFormat="1" ht="12.75">
      <c r="A37" s="37" t="s">
        <v>56</v>
      </c>
      <c r="B37" s="37">
        <v>0.5</v>
      </c>
      <c r="C37" s="55">
        <v>4178</v>
      </c>
      <c r="D37" s="55">
        <v>0.15</v>
      </c>
      <c r="E37" s="57">
        <v>4804.7</v>
      </c>
      <c r="F37" s="57">
        <v>2403</v>
      </c>
      <c r="G37" s="55"/>
      <c r="H37" s="55"/>
      <c r="I37" s="55"/>
      <c r="J37" s="55"/>
      <c r="K37" s="55">
        <v>30</v>
      </c>
      <c r="L37" s="56">
        <f t="shared" si="2"/>
        <v>720.9</v>
      </c>
      <c r="M37" s="55"/>
      <c r="N37" s="55"/>
      <c r="O37" s="55"/>
      <c r="P37" s="55"/>
      <c r="Q37" s="56">
        <f t="shared" si="4"/>
        <v>3123.9</v>
      </c>
      <c r="R37" s="55">
        <v>37486.800000000003</v>
      </c>
    </row>
    <row r="38" spans="1:20" s="30" customFormat="1" ht="12.75">
      <c r="A38" s="37" t="s">
        <v>57</v>
      </c>
      <c r="B38" s="37">
        <v>6</v>
      </c>
      <c r="C38" s="55">
        <v>9018</v>
      </c>
      <c r="D38" s="55">
        <v>0.15</v>
      </c>
      <c r="E38" s="55">
        <v>10370</v>
      </c>
      <c r="F38" s="55">
        <f>E38*B38</f>
        <v>62220</v>
      </c>
      <c r="G38" s="55"/>
      <c r="H38" s="55"/>
      <c r="I38" s="55"/>
      <c r="J38" s="55"/>
      <c r="K38" s="55">
        <v>30</v>
      </c>
      <c r="L38" s="55">
        <f t="shared" si="2"/>
        <v>18666</v>
      </c>
      <c r="M38" s="55"/>
      <c r="N38" s="55"/>
      <c r="O38" s="55"/>
      <c r="P38" s="55"/>
      <c r="Q38" s="55">
        <f t="shared" si="4"/>
        <v>80886</v>
      </c>
      <c r="R38" s="55">
        <v>970623</v>
      </c>
      <c r="S38" s="53"/>
    </row>
    <row r="39" spans="1:20" s="30" customFormat="1" ht="12.75">
      <c r="A39" s="37" t="s">
        <v>58</v>
      </c>
      <c r="B39" s="52">
        <v>21.9</v>
      </c>
      <c r="C39" s="55">
        <v>6317</v>
      </c>
      <c r="D39" s="55">
        <v>0.15</v>
      </c>
      <c r="E39" s="57">
        <v>7265</v>
      </c>
      <c r="F39" s="57">
        <v>159093.6</v>
      </c>
      <c r="G39" s="55"/>
      <c r="H39" s="55"/>
      <c r="I39" s="55"/>
      <c r="J39" s="55"/>
      <c r="K39" s="58">
        <v>10</v>
      </c>
      <c r="L39" s="56">
        <f t="shared" si="2"/>
        <v>15909.36</v>
      </c>
      <c r="M39" s="55"/>
      <c r="N39" s="55"/>
      <c r="O39" s="55"/>
      <c r="P39" s="55"/>
      <c r="Q39" s="56">
        <v>175003.36</v>
      </c>
      <c r="R39" s="55">
        <v>2100040.3199999998</v>
      </c>
      <c r="S39" s="53"/>
    </row>
    <row r="40" spans="1:20" s="30" customFormat="1" ht="12.75">
      <c r="A40" s="37" t="s">
        <v>58</v>
      </c>
      <c r="B40" s="54">
        <v>20.8</v>
      </c>
      <c r="C40" s="55">
        <v>6317</v>
      </c>
      <c r="D40" s="55">
        <v>0.15</v>
      </c>
      <c r="E40" s="57">
        <v>7265</v>
      </c>
      <c r="F40" s="57">
        <v>151112</v>
      </c>
      <c r="G40" s="55"/>
      <c r="H40" s="55"/>
      <c r="I40" s="55"/>
      <c r="J40" s="55"/>
      <c r="K40" s="58">
        <v>15</v>
      </c>
      <c r="L40" s="56">
        <f t="shared" si="2"/>
        <v>22666.799999999999</v>
      </c>
      <c r="M40" s="55"/>
      <c r="N40" s="55"/>
      <c r="O40" s="55"/>
      <c r="P40" s="55"/>
      <c r="Q40" s="56">
        <f t="shared" si="4"/>
        <v>173778.8</v>
      </c>
      <c r="R40" s="55">
        <v>2085345.6</v>
      </c>
      <c r="S40" s="53"/>
    </row>
    <row r="41" spans="1:20" s="30" customFormat="1" ht="12.75">
      <c r="A41" s="37" t="s">
        <v>58</v>
      </c>
      <c r="B41" s="52">
        <v>22.6</v>
      </c>
      <c r="C41" s="55">
        <v>6317</v>
      </c>
      <c r="D41" s="55">
        <v>0.15</v>
      </c>
      <c r="E41" s="57">
        <v>7264.55</v>
      </c>
      <c r="F41" s="57">
        <f t="shared" ref="F41:F46" si="5">E41*B41</f>
        <v>164178.83000000002</v>
      </c>
      <c r="G41" s="55"/>
      <c r="H41" s="55"/>
      <c r="I41" s="55"/>
      <c r="J41" s="55"/>
      <c r="K41" s="58">
        <v>20</v>
      </c>
      <c r="L41" s="56">
        <f t="shared" si="2"/>
        <v>32835.766000000003</v>
      </c>
      <c r="M41" s="55"/>
      <c r="N41" s="55"/>
      <c r="O41" s="55"/>
      <c r="P41" s="55"/>
      <c r="Q41" s="56">
        <f t="shared" si="4"/>
        <v>197014.59600000002</v>
      </c>
      <c r="R41" s="55">
        <v>2364176.4</v>
      </c>
      <c r="S41" s="53"/>
    </row>
    <row r="42" spans="1:20" s="30" customFormat="1" ht="12.75">
      <c r="A42" s="37" t="s">
        <v>58</v>
      </c>
      <c r="B42" s="52">
        <v>52.7</v>
      </c>
      <c r="C42" s="55">
        <v>6317</v>
      </c>
      <c r="D42" s="55">
        <v>0.15</v>
      </c>
      <c r="E42" s="57">
        <v>7264.55</v>
      </c>
      <c r="F42" s="57">
        <f t="shared" si="5"/>
        <v>382841.78500000003</v>
      </c>
      <c r="G42" s="55"/>
      <c r="H42" s="55"/>
      <c r="I42" s="55"/>
      <c r="J42" s="55"/>
      <c r="K42" s="58">
        <v>30</v>
      </c>
      <c r="L42" s="56">
        <f t="shared" si="2"/>
        <v>114852.53550000001</v>
      </c>
      <c r="M42" s="55"/>
      <c r="N42" s="55"/>
      <c r="O42" s="55"/>
      <c r="P42" s="55"/>
      <c r="Q42" s="56">
        <f t="shared" si="4"/>
        <v>497694.32050000003</v>
      </c>
      <c r="R42" s="55">
        <v>5972335.2000000002</v>
      </c>
    </row>
    <row r="43" spans="1:20" s="30" customFormat="1" ht="12.75">
      <c r="A43" s="37" t="s">
        <v>68</v>
      </c>
      <c r="B43" s="37">
        <v>1</v>
      </c>
      <c r="C43" s="55">
        <v>6756</v>
      </c>
      <c r="D43" s="55">
        <v>0.15</v>
      </c>
      <c r="E43" s="55">
        <v>7770</v>
      </c>
      <c r="F43" s="55">
        <f t="shared" si="5"/>
        <v>7770</v>
      </c>
      <c r="G43" s="55"/>
      <c r="H43" s="55"/>
      <c r="I43" s="55"/>
      <c r="J43" s="55"/>
      <c r="K43" s="55">
        <v>10</v>
      </c>
      <c r="L43" s="55">
        <f>F43*K43/100</f>
        <v>777</v>
      </c>
      <c r="M43" s="55">
        <v>4</v>
      </c>
      <c r="N43" s="56">
        <f>M43*F43/100</f>
        <v>310.8</v>
      </c>
      <c r="O43" s="55"/>
      <c r="P43" s="55"/>
      <c r="Q43" s="56">
        <f>F43+L43+N43</f>
        <v>8857.7999999999993</v>
      </c>
      <c r="R43" s="58">
        <v>106293.6</v>
      </c>
    </row>
    <row r="44" spans="1:20" s="30" customFormat="1" ht="12.75">
      <c r="A44" s="37" t="s">
        <v>69</v>
      </c>
      <c r="B44" s="37">
        <v>3.2</v>
      </c>
      <c r="C44" s="55">
        <v>6756</v>
      </c>
      <c r="D44" s="55">
        <v>0.15</v>
      </c>
      <c r="E44" s="55">
        <v>7770</v>
      </c>
      <c r="F44" s="55">
        <f t="shared" si="5"/>
        <v>24864</v>
      </c>
      <c r="G44" s="55"/>
      <c r="H44" s="55"/>
      <c r="I44" s="55"/>
      <c r="J44" s="55"/>
      <c r="K44" s="55">
        <v>30</v>
      </c>
      <c r="L44" s="55">
        <f>F44*K44/100</f>
        <v>7459.2</v>
      </c>
      <c r="M44" s="55">
        <v>4</v>
      </c>
      <c r="N44" s="56">
        <f>M44*F44/100</f>
        <v>994.56</v>
      </c>
      <c r="O44" s="55"/>
      <c r="P44" s="55"/>
      <c r="Q44" s="56">
        <f t="shared" ref="Q44" si="6">F44+L44+N44</f>
        <v>33317.760000000002</v>
      </c>
      <c r="R44" s="58">
        <v>399813.12</v>
      </c>
    </row>
    <row r="45" spans="1:20" s="30" customFormat="1" ht="12.75">
      <c r="A45" s="37" t="s">
        <v>61</v>
      </c>
      <c r="B45" s="37">
        <v>3.1</v>
      </c>
      <c r="C45" s="55">
        <v>6756</v>
      </c>
      <c r="D45" s="55">
        <v>0.15</v>
      </c>
      <c r="E45" s="55">
        <v>7770</v>
      </c>
      <c r="F45" s="55">
        <f t="shared" si="5"/>
        <v>24087</v>
      </c>
      <c r="G45" s="55">
        <v>20</v>
      </c>
      <c r="H45" s="55">
        <f>G45*F45/100*B45</f>
        <v>14933.939999999999</v>
      </c>
      <c r="I45" s="55"/>
      <c r="J45" s="55"/>
      <c r="K45" s="55">
        <v>30</v>
      </c>
      <c r="L45" s="55">
        <f>F45*K45/100</f>
        <v>7226.1</v>
      </c>
      <c r="M45" s="55">
        <v>4</v>
      </c>
      <c r="N45" s="56">
        <f>M45*F45/100</f>
        <v>963.48</v>
      </c>
      <c r="O45" s="55"/>
      <c r="P45" s="55"/>
      <c r="Q45" s="56">
        <f>F45+H45+L45+N45</f>
        <v>47210.520000000004</v>
      </c>
      <c r="R45" s="58">
        <v>566526.24</v>
      </c>
    </row>
    <row r="46" spans="1:20" s="30" customFormat="1" ht="12.75">
      <c r="A46" s="37" t="s">
        <v>70</v>
      </c>
      <c r="B46" s="37">
        <v>5.2</v>
      </c>
      <c r="C46" s="55">
        <v>6756</v>
      </c>
      <c r="D46" s="55">
        <v>0.15</v>
      </c>
      <c r="E46" s="55">
        <v>7770</v>
      </c>
      <c r="F46" s="55">
        <f t="shared" si="5"/>
        <v>40404</v>
      </c>
      <c r="G46" s="55">
        <v>25</v>
      </c>
      <c r="H46" s="55">
        <f>G46*F46/100*B46</f>
        <v>52525.200000000004</v>
      </c>
      <c r="I46" s="55"/>
      <c r="J46" s="55"/>
      <c r="K46" s="55">
        <v>30</v>
      </c>
      <c r="L46" s="55">
        <f>F46*K46/100</f>
        <v>12121.2</v>
      </c>
      <c r="M46" s="55">
        <v>4</v>
      </c>
      <c r="N46" s="56">
        <f>M46*F46/100</f>
        <v>1616.16</v>
      </c>
      <c r="O46" s="55"/>
      <c r="P46" s="55"/>
      <c r="Q46" s="56">
        <f>F46+H46+L46+N46</f>
        <v>106666.56000000001</v>
      </c>
      <c r="R46" s="58">
        <v>1279998.72</v>
      </c>
    </row>
    <row r="47" spans="1:20" ht="15.75" thickBot="1">
      <c r="A47" s="37"/>
      <c r="B47" s="1"/>
      <c r="C47" s="61"/>
      <c r="D47" s="61"/>
      <c r="E47" s="55"/>
      <c r="F47" s="55"/>
      <c r="G47" s="62"/>
      <c r="H47" s="63"/>
      <c r="I47" s="64"/>
      <c r="J47" s="65">
        <f>ROUND(F47*I47/100,2)</f>
        <v>0</v>
      </c>
      <c r="K47" s="66"/>
      <c r="L47" s="65"/>
      <c r="M47" s="67">
        <v>4</v>
      </c>
      <c r="N47" s="65"/>
      <c r="O47" s="64">
        <v>0.1</v>
      </c>
      <c r="P47" s="68">
        <f>ROUND((F47+H47+N47+J47+L47)*O47,2)</f>
        <v>0</v>
      </c>
      <c r="Q47" s="68">
        <f>F47+H47+N47+J47+L47+P47</f>
        <v>0</v>
      </c>
      <c r="R47" s="68"/>
      <c r="S47" s="5"/>
      <c r="T47" s="5"/>
    </row>
    <row r="48" spans="1:20" ht="15.75" thickBot="1">
      <c r="A48" s="3" t="s">
        <v>4</v>
      </c>
      <c r="B48" s="2">
        <f>SUM(B16:B47)</f>
        <v>157.49999999999997</v>
      </c>
      <c r="C48" s="2">
        <f>SUM(C16:C47)</f>
        <v>211152.61</v>
      </c>
      <c r="D48" s="2">
        <f>SUM(D16:D47)</f>
        <v>1.9499999999999995</v>
      </c>
      <c r="E48" s="2">
        <f>SUM(E16:E47)</f>
        <v>225697.40999999997</v>
      </c>
      <c r="F48" s="2">
        <f>SUM(F16:F47)</f>
        <v>1163251.8250000002</v>
      </c>
      <c r="G48" s="2"/>
      <c r="H48" s="2">
        <f>SUM(H45:H47)</f>
        <v>67459.14</v>
      </c>
      <c r="I48" s="2"/>
      <c r="J48" s="2"/>
      <c r="K48" s="2"/>
      <c r="L48" s="2">
        <f>SUM(L16:L47)</f>
        <v>271545.29450000002</v>
      </c>
      <c r="M48" s="2"/>
      <c r="N48" s="2">
        <f>SUM(N16:N47)</f>
        <v>4250.12</v>
      </c>
      <c r="O48" s="2"/>
      <c r="P48" s="2"/>
      <c r="Q48" s="2">
        <f>SUM(Q16:Q47)</f>
        <v>1506506.7795000002</v>
      </c>
      <c r="R48" s="2">
        <f>SUM(R16:R47)</f>
        <v>18078077.159999996</v>
      </c>
      <c r="S48" s="19"/>
      <c r="T48" s="19"/>
    </row>
    <row r="49" spans="1:20">
      <c r="A49" s="6"/>
      <c r="B49" s="7"/>
      <c r="C49" s="8"/>
      <c r="D49" s="8"/>
      <c r="E49" s="8"/>
      <c r="F49" s="9"/>
      <c r="G49" s="10"/>
      <c r="H49" s="10"/>
      <c r="I49" s="12"/>
      <c r="J49" s="12"/>
      <c r="K49" s="13"/>
      <c r="L49" s="12"/>
      <c r="M49" s="11"/>
      <c r="N49" s="12"/>
      <c r="O49" s="14"/>
      <c r="P49" s="15"/>
      <c r="Q49" s="15"/>
      <c r="R49" s="15"/>
      <c r="S49" s="19"/>
      <c r="T49" s="19"/>
    </row>
    <row r="50" spans="1:20">
      <c r="A50" s="48" t="s">
        <v>26</v>
      </c>
      <c r="B50" s="48"/>
      <c r="C50" s="48"/>
      <c r="D50" s="48"/>
      <c r="E50" s="48"/>
      <c r="F50" s="48" t="s">
        <v>64</v>
      </c>
      <c r="G50" s="10"/>
      <c r="H50" s="10"/>
      <c r="I50" s="12"/>
      <c r="J50" s="12"/>
      <c r="K50" s="13"/>
      <c r="L50" s="12"/>
      <c r="M50" s="11"/>
      <c r="N50" s="12"/>
      <c r="O50" s="14"/>
      <c r="P50" s="15"/>
      <c r="Q50" s="15"/>
      <c r="R50" s="15"/>
      <c r="S50" s="19"/>
      <c r="T50" s="19"/>
    </row>
    <row r="51" spans="1:20">
      <c r="A51" s="48"/>
      <c r="B51" s="48"/>
      <c r="C51" s="48"/>
      <c r="D51" s="48"/>
      <c r="E51" s="48"/>
      <c r="F51" s="48"/>
      <c r="G51" s="10"/>
      <c r="H51" s="10"/>
      <c r="I51" s="12"/>
      <c r="J51" s="12"/>
      <c r="K51" s="13"/>
      <c r="L51" s="12"/>
      <c r="M51" s="11"/>
      <c r="N51" s="12"/>
      <c r="O51" s="14"/>
      <c r="P51" s="15"/>
      <c r="Q51" s="15"/>
      <c r="R51" s="15"/>
      <c r="S51" s="19"/>
      <c r="T51" s="19"/>
    </row>
    <row r="52" spans="1:20">
      <c r="A52" s="48" t="s">
        <v>27</v>
      </c>
      <c r="B52" s="48"/>
      <c r="C52" s="48"/>
      <c r="D52" s="48"/>
      <c r="E52" s="48"/>
      <c r="F52" s="48" t="s">
        <v>65</v>
      </c>
      <c r="G52" s="10"/>
      <c r="H52" s="10"/>
      <c r="I52" s="12"/>
      <c r="J52" s="12"/>
      <c r="K52" s="13"/>
      <c r="L52" s="12"/>
      <c r="M52" s="11"/>
      <c r="N52" s="12"/>
      <c r="O52" s="14"/>
      <c r="P52" s="15"/>
      <c r="Q52" s="15"/>
      <c r="R52" s="15"/>
      <c r="S52" s="19"/>
      <c r="T52" s="19"/>
    </row>
    <row r="53" spans="1:20">
      <c r="A53" s="48"/>
      <c r="B53" s="48"/>
      <c r="C53" s="48"/>
      <c r="D53" s="48"/>
      <c r="E53" s="48"/>
      <c r="F53" s="48"/>
      <c r="G53" s="10"/>
      <c r="H53" s="10"/>
      <c r="I53" s="12"/>
      <c r="J53" s="12"/>
      <c r="K53" s="13"/>
      <c r="L53" s="12"/>
      <c r="M53" s="11"/>
      <c r="N53" s="12"/>
      <c r="O53" s="14"/>
      <c r="P53" s="15"/>
      <c r="Q53" s="15"/>
      <c r="R53" s="15"/>
      <c r="S53" s="19"/>
      <c r="T53" s="19"/>
    </row>
    <row r="54" spans="1:20">
      <c r="A54" s="48" t="s">
        <v>28</v>
      </c>
      <c r="B54" s="48"/>
      <c r="C54" s="48"/>
      <c r="D54" s="48"/>
      <c r="E54" s="48"/>
      <c r="F54" s="48" t="s">
        <v>65</v>
      </c>
      <c r="G54" s="10"/>
      <c r="H54" s="10"/>
      <c r="I54" s="12"/>
      <c r="J54" s="12"/>
      <c r="K54" s="13"/>
      <c r="L54" s="12"/>
      <c r="M54" s="11"/>
      <c r="N54" s="12"/>
      <c r="O54" s="14"/>
      <c r="P54" s="15"/>
      <c r="Q54" s="15"/>
      <c r="R54" s="15"/>
      <c r="S54" s="19"/>
      <c r="T54" s="19"/>
    </row>
    <row r="55" spans="1:20">
      <c r="A55" s="48"/>
      <c r="B55" s="49" t="s">
        <v>29</v>
      </c>
      <c r="C55" s="49"/>
      <c r="D55" s="48"/>
      <c r="E55" s="48"/>
      <c r="F55" s="48" t="s">
        <v>66</v>
      </c>
      <c r="G55" s="10"/>
      <c r="H55" s="10"/>
      <c r="I55" s="12"/>
      <c r="J55" s="12"/>
      <c r="K55" s="13"/>
      <c r="L55" s="12"/>
      <c r="M55" s="11"/>
      <c r="N55" s="12"/>
      <c r="O55" s="14"/>
      <c r="P55" s="15"/>
      <c r="Q55" s="15"/>
      <c r="R55" s="15"/>
      <c r="S55" s="19"/>
      <c r="T55" s="19"/>
    </row>
    <row r="56" spans="1:20">
      <c r="A56" s="6"/>
      <c r="B56" s="7"/>
      <c r="C56" s="8"/>
      <c r="D56" s="8"/>
      <c r="E56" s="8"/>
      <c r="F56" s="8"/>
      <c r="G56" s="17"/>
      <c r="H56" s="17"/>
      <c r="I56" s="14"/>
      <c r="J56" s="14"/>
      <c r="K56" s="15"/>
      <c r="L56" s="14"/>
      <c r="M56" s="18"/>
      <c r="N56" s="14"/>
      <c r="O56" s="14"/>
      <c r="P56" s="15"/>
      <c r="Q56" s="15"/>
      <c r="R56" s="15"/>
      <c r="S56" s="19"/>
      <c r="T56" s="19"/>
    </row>
    <row r="57" spans="1:20" ht="24.75" customHeight="1">
      <c r="A57" s="101" t="s">
        <v>9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9"/>
      <c r="T57" s="19"/>
    </row>
    <row r="58" spans="1:20" ht="83.25" customHeight="1">
      <c r="A58" s="101" t="s">
        <v>25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9"/>
      <c r="T58" s="19"/>
    </row>
    <row r="59" spans="1:20">
      <c r="A59" s="6"/>
      <c r="B59" s="7"/>
      <c r="C59" s="8"/>
      <c r="D59" s="8"/>
      <c r="E59" s="8"/>
      <c r="F59" s="8"/>
      <c r="G59" s="17"/>
      <c r="H59" s="17"/>
      <c r="I59" s="14"/>
      <c r="J59" s="14"/>
      <c r="K59" s="15"/>
      <c r="L59" s="14"/>
      <c r="M59" s="18"/>
      <c r="N59" s="14"/>
      <c r="O59" s="14"/>
      <c r="P59" s="15"/>
      <c r="Q59" s="15"/>
      <c r="R59" s="15"/>
      <c r="S59" s="19"/>
      <c r="T59" s="19"/>
    </row>
    <row r="60" spans="1:20">
      <c r="A60" s="6"/>
      <c r="B60" s="7"/>
      <c r="C60" s="8"/>
      <c r="D60" s="8"/>
      <c r="E60" s="8"/>
      <c r="F60" s="8"/>
      <c r="G60" s="17"/>
      <c r="H60" s="17"/>
      <c r="I60" s="14"/>
      <c r="J60" s="14"/>
      <c r="K60" s="15"/>
      <c r="L60" s="14"/>
      <c r="M60" s="17"/>
      <c r="N60" s="14"/>
      <c r="O60" s="14"/>
      <c r="P60" s="15"/>
      <c r="Q60" s="15"/>
      <c r="R60" s="15"/>
      <c r="S60" s="19"/>
      <c r="T60" s="19"/>
    </row>
    <row r="61" spans="1:20">
      <c r="A61" s="6"/>
      <c r="B61" s="7"/>
      <c r="C61" s="8"/>
      <c r="D61" s="8"/>
      <c r="E61" s="8"/>
      <c r="F61" s="8"/>
      <c r="G61" s="17"/>
      <c r="H61" s="17"/>
      <c r="I61" s="14"/>
      <c r="J61" s="14"/>
      <c r="K61" s="15"/>
      <c r="L61" s="14"/>
      <c r="M61" s="17"/>
      <c r="N61" s="14"/>
      <c r="O61" s="14"/>
      <c r="P61" s="15"/>
      <c r="Q61" s="15"/>
      <c r="R61" s="15"/>
      <c r="S61" s="19"/>
      <c r="T61" s="19"/>
    </row>
    <row r="62" spans="1:20">
      <c r="A62" s="6"/>
      <c r="B62" s="7"/>
      <c r="C62" s="8"/>
      <c r="D62" s="8"/>
      <c r="E62" s="8"/>
      <c r="F62" s="8"/>
      <c r="G62" s="17"/>
      <c r="H62" s="17"/>
      <c r="I62" s="14"/>
      <c r="J62" s="14"/>
      <c r="K62" s="15"/>
      <c r="L62" s="14"/>
      <c r="M62" s="17"/>
      <c r="N62" s="14"/>
      <c r="O62" s="14"/>
      <c r="P62" s="15"/>
      <c r="Q62" s="15"/>
      <c r="R62" s="15"/>
      <c r="S62" s="19"/>
      <c r="T62" s="19"/>
    </row>
    <row r="63" spans="1:20">
      <c r="A63" s="6"/>
      <c r="B63" s="7"/>
      <c r="C63" s="8"/>
      <c r="D63" s="8"/>
      <c r="E63" s="8"/>
      <c r="F63" s="8"/>
      <c r="G63" s="17"/>
      <c r="H63" s="17"/>
      <c r="I63" s="14"/>
      <c r="J63" s="14"/>
      <c r="K63" s="15"/>
      <c r="L63" s="14"/>
      <c r="M63" s="17"/>
      <c r="N63" s="14"/>
      <c r="O63" s="14"/>
      <c r="P63" s="15"/>
      <c r="Q63" s="15"/>
      <c r="R63" s="15"/>
      <c r="S63" s="19"/>
      <c r="T63" s="19"/>
    </row>
    <row r="64" spans="1:20">
      <c r="A64" s="5"/>
      <c r="B64" s="7"/>
      <c r="C64" s="8"/>
      <c r="D64" s="8"/>
      <c r="E64" s="8"/>
      <c r="F64" s="8"/>
      <c r="G64" s="17"/>
      <c r="H64" s="17"/>
      <c r="I64" s="17"/>
      <c r="J64" s="17"/>
      <c r="K64" s="16"/>
      <c r="L64" s="17"/>
      <c r="M64" s="17"/>
      <c r="N64" s="17"/>
      <c r="O64" s="17"/>
      <c r="P64" s="16"/>
      <c r="Q64" s="16"/>
      <c r="R64" s="16"/>
      <c r="S64" s="19"/>
      <c r="T64" s="19"/>
    </row>
    <row r="65" spans="1:20">
      <c r="A65" s="5"/>
      <c r="B65" s="7"/>
      <c r="C65" s="8"/>
      <c r="D65" s="8"/>
      <c r="E65" s="8"/>
      <c r="F65" s="8"/>
      <c r="G65" s="17"/>
      <c r="H65" s="17"/>
      <c r="I65" s="17"/>
      <c r="J65" s="17"/>
      <c r="K65" s="16"/>
      <c r="L65" s="17"/>
      <c r="M65" s="17"/>
      <c r="N65" s="17"/>
      <c r="O65" s="17"/>
      <c r="P65" s="16"/>
      <c r="Q65" s="16"/>
      <c r="R65" s="16"/>
      <c r="S65" s="19"/>
      <c r="T65" s="19"/>
    </row>
    <row r="66" spans="1:20">
      <c r="A66" s="5"/>
      <c r="B66" s="7"/>
      <c r="C66" s="8"/>
      <c r="D66" s="8"/>
      <c r="E66" s="8"/>
      <c r="F66" s="8"/>
      <c r="G66" s="17"/>
      <c r="H66" s="17"/>
      <c r="I66" s="17"/>
      <c r="J66" s="17"/>
      <c r="K66" s="16"/>
      <c r="L66" s="17"/>
      <c r="M66" s="17"/>
      <c r="N66" s="17"/>
      <c r="O66" s="17"/>
      <c r="P66" s="16"/>
      <c r="Q66" s="16"/>
      <c r="R66" s="16"/>
      <c r="S66" s="19"/>
      <c r="T66" s="19"/>
    </row>
    <row r="67" spans="1:20">
      <c r="A67" s="5"/>
      <c r="B67" s="7"/>
      <c r="C67" s="8"/>
      <c r="D67" s="8"/>
      <c r="E67" s="8"/>
      <c r="F67" s="8"/>
      <c r="G67" s="17"/>
      <c r="H67" s="17"/>
      <c r="I67" s="17"/>
      <c r="J67" s="17"/>
      <c r="K67" s="16"/>
      <c r="L67" s="17"/>
      <c r="M67" s="17"/>
      <c r="N67" s="17"/>
      <c r="O67" s="17"/>
      <c r="P67" s="16"/>
      <c r="Q67" s="16"/>
      <c r="R67" s="16"/>
      <c r="S67" s="19"/>
      <c r="T67" s="19"/>
    </row>
    <row r="68" spans="1:20">
      <c r="A68" s="5"/>
      <c r="B68" s="7"/>
      <c r="C68" s="8"/>
      <c r="D68" s="8"/>
      <c r="E68" s="8"/>
      <c r="F68" s="8"/>
      <c r="G68" s="17"/>
      <c r="H68" s="17"/>
      <c r="I68" s="17"/>
      <c r="J68" s="17"/>
      <c r="K68" s="16"/>
      <c r="L68" s="17"/>
      <c r="M68" s="17"/>
      <c r="N68" s="17"/>
      <c r="O68" s="17"/>
      <c r="P68" s="16"/>
      <c r="Q68" s="16"/>
      <c r="R68" s="16"/>
      <c r="S68" s="19"/>
      <c r="T68" s="19"/>
    </row>
    <row r="69" spans="1:20">
      <c r="A69" s="5"/>
      <c r="B69" s="7"/>
      <c r="C69" s="8"/>
      <c r="D69" s="8"/>
      <c r="E69" s="8"/>
      <c r="F69" s="8"/>
      <c r="G69" s="17"/>
      <c r="H69" s="17"/>
      <c r="I69" s="17"/>
      <c r="J69" s="17"/>
      <c r="K69" s="16"/>
      <c r="L69" s="17"/>
      <c r="M69" s="17"/>
      <c r="N69" s="17"/>
      <c r="O69" s="17"/>
      <c r="P69" s="16"/>
      <c r="Q69" s="16"/>
      <c r="R69" s="16"/>
      <c r="S69" s="19"/>
      <c r="T69" s="19"/>
    </row>
    <row r="70" spans="1:20">
      <c r="A70" s="5"/>
      <c r="B70" s="7"/>
      <c r="C70" s="8"/>
      <c r="D70" s="8"/>
      <c r="E70" s="8"/>
      <c r="F70" s="8"/>
      <c r="G70" s="17"/>
      <c r="H70" s="17"/>
      <c r="I70" s="17"/>
      <c r="J70" s="17"/>
      <c r="K70" s="16"/>
      <c r="L70" s="17"/>
      <c r="M70" s="17"/>
      <c r="N70" s="17"/>
      <c r="O70" s="17"/>
      <c r="P70" s="16"/>
      <c r="Q70" s="16"/>
      <c r="R70" s="16"/>
      <c r="S70" s="19"/>
      <c r="T70" s="19"/>
    </row>
    <row r="71" spans="1:20">
      <c r="A71" s="5"/>
      <c r="B71" s="7"/>
      <c r="C71" s="8"/>
      <c r="D71" s="8"/>
      <c r="E71" s="8"/>
      <c r="F71" s="8"/>
      <c r="G71" s="17"/>
      <c r="H71" s="17"/>
      <c r="I71" s="17"/>
      <c r="J71" s="17"/>
      <c r="K71" s="16"/>
      <c r="L71" s="17"/>
      <c r="M71" s="17"/>
      <c r="N71" s="17"/>
      <c r="O71" s="17"/>
      <c r="P71" s="16"/>
      <c r="Q71" s="16"/>
      <c r="R71" s="16"/>
      <c r="S71" s="19"/>
      <c r="T71" s="19"/>
    </row>
    <row r="72" spans="1:20">
      <c r="A72" s="5"/>
      <c r="B72" s="7"/>
      <c r="C72" s="8"/>
      <c r="D72" s="8"/>
      <c r="E72" s="8"/>
      <c r="F72" s="8"/>
      <c r="G72" s="17"/>
      <c r="H72" s="17"/>
      <c r="I72" s="17"/>
      <c r="J72" s="17"/>
      <c r="K72" s="16"/>
      <c r="L72" s="17"/>
      <c r="M72" s="17"/>
      <c r="N72" s="17"/>
      <c r="O72" s="17"/>
      <c r="P72" s="16"/>
      <c r="Q72" s="16"/>
      <c r="R72" s="16"/>
      <c r="S72" s="19"/>
      <c r="T72" s="19"/>
    </row>
    <row r="73" spans="1:20">
      <c r="A73" s="5"/>
      <c r="B73" s="7"/>
      <c r="C73" s="8"/>
      <c r="D73" s="8"/>
      <c r="E73" s="8"/>
      <c r="F73" s="8"/>
      <c r="G73" s="17"/>
      <c r="H73" s="17"/>
      <c r="I73" s="17"/>
      <c r="J73" s="17"/>
      <c r="K73" s="16"/>
      <c r="L73" s="17"/>
      <c r="M73" s="17"/>
      <c r="N73" s="17"/>
      <c r="O73" s="17"/>
      <c r="P73" s="16"/>
      <c r="Q73" s="16"/>
      <c r="R73" s="16"/>
      <c r="S73" s="19"/>
      <c r="T73" s="19"/>
    </row>
    <row r="74" spans="1:20">
      <c r="A74" s="5"/>
      <c r="B74" s="7"/>
      <c r="C74" s="8"/>
      <c r="D74" s="8"/>
      <c r="E74" s="8"/>
      <c r="F74" s="8"/>
      <c r="G74" s="17"/>
      <c r="H74" s="17"/>
      <c r="I74" s="17"/>
      <c r="J74" s="17"/>
      <c r="K74" s="16"/>
      <c r="L74" s="17"/>
      <c r="M74" s="17"/>
      <c r="N74" s="17"/>
      <c r="O74" s="17"/>
      <c r="P74" s="16"/>
      <c r="Q74" s="16"/>
      <c r="R74" s="16"/>
      <c r="S74" s="19"/>
      <c r="T74" s="19"/>
    </row>
    <row r="75" spans="1:20">
      <c r="A75" s="5"/>
      <c r="B75" s="7"/>
      <c r="C75" s="8"/>
      <c r="D75" s="8"/>
      <c r="E75" s="8"/>
      <c r="F75" s="8"/>
      <c r="G75" s="17"/>
      <c r="H75" s="17"/>
      <c r="I75" s="17"/>
      <c r="J75" s="17"/>
      <c r="K75" s="16"/>
      <c r="L75" s="17"/>
      <c r="M75" s="17"/>
      <c r="N75" s="17"/>
      <c r="O75" s="17"/>
      <c r="P75" s="16"/>
      <c r="Q75" s="16"/>
      <c r="R75" s="16"/>
      <c r="S75" s="19"/>
      <c r="T75" s="19"/>
    </row>
    <row r="76" spans="1:20">
      <c r="A76" s="5"/>
      <c r="B76" s="7"/>
      <c r="C76" s="8"/>
      <c r="D76" s="8"/>
      <c r="E76" s="8"/>
      <c r="F76" s="8"/>
      <c r="G76" s="17"/>
      <c r="H76" s="17"/>
      <c r="I76" s="17"/>
      <c r="J76" s="17"/>
      <c r="K76" s="16"/>
      <c r="L76" s="17"/>
      <c r="M76" s="17"/>
      <c r="N76" s="17"/>
      <c r="O76" s="17"/>
      <c r="P76" s="16"/>
      <c r="Q76" s="16"/>
      <c r="R76" s="16"/>
      <c r="S76" s="19"/>
      <c r="T76" s="19"/>
    </row>
    <row r="77" spans="1:20">
      <c r="A77" s="5"/>
      <c r="B77" s="7"/>
      <c r="C77" s="8"/>
      <c r="D77" s="8"/>
      <c r="E77" s="8"/>
      <c r="F77" s="8"/>
      <c r="G77" s="17"/>
      <c r="H77" s="17"/>
      <c r="I77" s="17"/>
      <c r="J77" s="17"/>
      <c r="K77" s="16"/>
      <c r="L77" s="17"/>
      <c r="M77" s="17"/>
      <c r="N77" s="17"/>
      <c r="O77" s="17"/>
      <c r="P77" s="16"/>
      <c r="Q77" s="16"/>
      <c r="R77" s="16"/>
      <c r="S77" s="19"/>
      <c r="T77" s="19"/>
    </row>
    <row r="78" spans="1:20">
      <c r="A78" s="5"/>
      <c r="B78" s="7"/>
      <c r="C78" s="8"/>
      <c r="D78" s="8"/>
      <c r="E78" s="8"/>
      <c r="F78" s="8"/>
      <c r="G78" s="17"/>
      <c r="H78" s="17"/>
      <c r="I78" s="17"/>
      <c r="J78" s="17"/>
      <c r="K78" s="16"/>
      <c r="L78" s="17"/>
      <c r="M78" s="17"/>
      <c r="N78" s="17"/>
      <c r="O78" s="17"/>
      <c r="P78" s="16"/>
      <c r="Q78" s="16"/>
      <c r="R78" s="16"/>
      <c r="S78" s="19"/>
      <c r="T78" s="19"/>
    </row>
    <row r="79" spans="1:20">
      <c r="A79" s="5"/>
      <c r="B79" s="7"/>
      <c r="C79" s="8"/>
      <c r="D79" s="8"/>
      <c r="E79" s="8"/>
      <c r="F79" s="8"/>
      <c r="G79" s="17"/>
      <c r="H79" s="17"/>
      <c r="I79" s="17"/>
      <c r="J79" s="17"/>
      <c r="K79" s="16"/>
      <c r="L79" s="17"/>
      <c r="M79" s="17"/>
      <c r="N79" s="17"/>
      <c r="O79" s="17"/>
      <c r="P79" s="16"/>
      <c r="Q79" s="16"/>
      <c r="R79" s="16"/>
      <c r="S79" s="19"/>
      <c r="T79" s="19"/>
    </row>
    <row r="80" spans="1:20">
      <c r="A80" s="5"/>
      <c r="B80" s="7"/>
      <c r="C80" s="8"/>
      <c r="D80" s="8"/>
      <c r="E80" s="8"/>
      <c r="F80" s="8"/>
      <c r="G80" s="17"/>
      <c r="H80" s="17"/>
      <c r="I80" s="17"/>
      <c r="J80" s="17"/>
      <c r="K80" s="16"/>
      <c r="L80" s="17"/>
      <c r="M80" s="17"/>
      <c r="N80" s="17"/>
      <c r="O80" s="17"/>
      <c r="P80" s="16"/>
      <c r="Q80" s="16"/>
      <c r="R80" s="16"/>
      <c r="S80" s="19"/>
      <c r="T80" s="19"/>
    </row>
    <row r="81" spans="1:20">
      <c r="A81" s="5"/>
      <c r="B81" s="7"/>
      <c r="C81" s="8"/>
      <c r="D81" s="8"/>
      <c r="E81" s="8"/>
      <c r="F81" s="8"/>
      <c r="G81" s="17"/>
      <c r="H81" s="17"/>
      <c r="I81" s="17"/>
      <c r="J81" s="17"/>
      <c r="K81" s="16"/>
      <c r="L81" s="17"/>
      <c r="M81" s="17"/>
      <c r="N81" s="17"/>
      <c r="O81" s="17"/>
      <c r="P81" s="16"/>
      <c r="Q81" s="16"/>
      <c r="R81" s="16"/>
      <c r="S81" s="19"/>
      <c r="T81" s="19"/>
    </row>
    <row r="82" spans="1:20">
      <c r="A82" s="5"/>
      <c r="B82" s="7"/>
      <c r="C82" s="8"/>
      <c r="D82" s="8"/>
      <c r="E82" s="8"/>
      <c r="F82" s="8"/>
      <c r="G82" s="17"/>
      <c r="H82" s="17"/>
      <c r="I82" s="17"/>
      <c r="J82" s="17"/>
      <c r="K82" s="16"/>
      <c r="L82" s="17"/>
      <c r="M82" s="17"/>
      <c r="N82" s="17"/>
      <c r="O82" s="17"/>
      <c r="P82" s="16"/>
      <c r="Q82" s="16"/>
      <c r="R82" s="16"/>
      <c r="S82" s="19"/>
      <c r="T82" s="19"/>
    </row>
    <row r="83" spans="1:20">
      <c r="A83" s="5"/>
      <c r="B83" s="7"/>
      <c r="C83" s="8"/>
      <c r="D83" s="8"/>
      <c r="E83" s="8"/>
      <c r="F83" s="8"/>
      <c r="G83" s="17"/>
      <c r="H83" s="17"/>
      <c r="I83" s="17"/>
      <c r="J83" s="17"/>
      <c r="K83" s="16"/>
      <c r="L83" s="17"/>
      <c r="M83" s="17"/>
      <c r="N83" s="17"/>
      <c r="O83" s="17"/>
      <c r="P83" s="16"/>
      <c r="Q83" s="16"/>
      <c r="R83" s="16"/>
      <c r="S83" s="19"/>
      <c r="T83" s="19"/>
    </row>
    <row r="84" spans="1:20">
      <c r="A84" s="5"/>
      <c r="B84" s="7"/>
      <c r="C84" s="8"/>
      <c r="D84" s="8"/>
      <c r="E84" s="8"/>
      <c r="F84" s="8"/>
      <c r="G84" s="17"/>
      <c r="H84" s="17"/>
      <c r="I84" s="17"/>
      <c r="J84" s="17"/>
      <c r="K84" s="16"/>
      <c r="L84" s="17"/>
      <c r="M84" s="17"/>
      <c r="N84" s="17"/>
      <c r="O84" s="17"/>
      <c r="P84" s="16"/>
      <c r="Q84" s="16"/>
      <c r="R84" s="16"/>
      <c r="S84" s="19"/>
      <c r="T84" s="19"/>
    </row>
    <row r="85" spans="1:20">
      <c r="A85" s="5"/>
      <c r="B85" s="7"/>
      <c r="C85" s="8"/>
      <c r="D85" s="8"/>
      <c r="E85" s="8"/>
      <c r="F85" s="8"/>
      <c r="G85" s="17"/>
      <c r="H85" s="17"/>
      <c r="I85" s="17"/>
      <c r="J85" s="17"/>
      <c r="K85" s="16"/>
      <c r="L85" s="17"/>
      <c r="M85" s="17"/>
      <c r="N85" s="17"/>
      <c r="O85" s="17"/>
      <c r="P85" s="16"/>
      <c r="Q85" s="16"/>
      <c r="R85" s="16"/>
      <c r="S85" s="19"/>
      <c r="T85" s="19"/>
    </row>
    <row r="86" spans="1:20">
      <c r="A86" s="5"/>
      <c r="B86" s="7"/>
      <c r="C86" s="8"/>
      <c r="D86" s="8"/>
      <c r="E86" s="8"/>
      <c r="F86" s="8"/>
      <c r="G86" s="17"/>
      <c r="H86" s="17"/>
      <c r="I86" s="17"/>
      <c r="J86" s="17"/>
      <c r="K86" s="16"/>
      <c r="L86" s="17"/>
      <c r="M86" s="17"/>
      <c r="N86" s="17"/>
      <c r="O86" s="17"/>
      <c r="P86" s="16"/>
      <c r="Q86" s="16"/>
      <c r="R86" s="16"/>
      <c r="S86" s="19"/>
      <c r="T86" s="19"/>
    </row>
    <row r="87" spans="1:20">
      <c r="A87" s="5"/>
      <c r="B87" s="7"/>
      <c r="C87" s="8"/>
      <c r="D87" s="8"/>
      <c r="E87" s="8"/>
      <c r="F87" s="8"/>
      <c r="G87" s="17"/>
      <c r="H87" s="17"/>
      <c r="I87" s="17"/>
      <c r="J87" s="17"/>
      <c r="K87" s="16"/>
      <c r="L87" s="17"/>
      <c r="M87" s="17"/>
      <c r="N87" s="17"/>
      <c r="O87" s="17"/>
      <c r="P87" s="16"/>
      <c r="Q87" s="16"/>
      <c r="R87" s="16"/>
      <c r="S87" s="19"/>
      <c r="T87" s="19"/>
    </row>
    <row r="88" spans="1:20">
      <c r="A88" s="5"/>
      <c r="B88" s="7"/>
      <c r="C88" s="8"/>
      <c r="D88" s="8"/>
      <c r="E88" s="8"/>
      <c r="F88" s="8"/>
      <c r="G88" s="17"/>
      <c r="H88" s="17"/>
      <c r="I88" s="17"/>
      <c r="J88" s="17"/>
      <c r="K88" s="16"/>
      <c r="L88" s="17"/>
      <c r="M88" s="17"/>
      <c r="N88" s="17"/>
      <c r="O88" s="17"/>
      <c r="P88" s="16"/>
      <c r="Q88" s="16"/>
      <c r="R88" s="16"/>
      <c r="S88" s="19"/>
      <c r="T88" s="19"/>
    </row>
    <row r="89" spans="1:20">
      <c r="A89" s="5"/>
      <c r="B89" s="7"/>
      <c r="C89" s="8"/>
      <c r="D89" s="8"/>
      <c r="E89" s="8"/>
      <c r="F89" s="8"/>
      <c r="G89" s="17"/>
      <c r="H89" s="17"/>
      <c r="I89" s="17"/>
      <c r="J89" s="17"/>
      <c r="K89" s="16"/>
      <c r="L89" s="17"/>
      <c r="M89" s="17"/>
      <c r="N89" s="17"/>
      <c r="O89" s="17"/>
      <c r="P89" s="16"/>
      <c r="Q89" s="16"/>
      <c r="R89" s="16"/>
      <c r="S89" s="19"/>
      <c r="T89" s="19"/>
    </row>
    <row r="90" spans="1:20">
      <c r="A90" s="5"/>
      <c r="B90" s="7"/>
      <c r="C90" s="8"/>
      <c r="D90" s="8"/>
      <c r="E90" s="8"/>
      <c r="F90" s="8"/>
      <c r="G90" s="17"/>
      <c r="H90" s="17"/>
      <c r="I90" s="17"/>
      <c r="J90" s="17"/>
      <c r="K90" s="16"/>
      <c r="L90" s="17"/>
      <c r="M90" s="17"/>
      <c r="N90" s="17"/>
      <c r="O90" s="17"/>
      <c r="P90" s="16"/>
      <c r="Q90" s="16"/>
      <c r="R90" s="16"/>
      <c r="S90" s="19"/>
      <c r="T90" s="19"/>
    </row>
    <row r="91" spans="1:20">
      <c r="A91" s="5"/>
      <c r="B91" s="7"/>
      <c r="C91" s="8"/>
      <c r="D91" s="8"/>
      <c r="E91" s="8"/>
      <c r="F91" s="8"/>
      <c r="G91" s="17"/>
      <c r="H91" s="17"/>
      <c r="I91" s="17"/>
      <c r="J91" s="17"/>
      <c r="K91" s="16"/>
      <c r="L91" s="17"/>
      <c r="M91" s="17"/>
      <c r="N91" s="17"/>
      <c r="O91" s="17"/>
      <c r="P91" s="16"/>
      <c r="Q91" s="16"/>
      <c r="R91" s="16"/>
      <c r="S91" s="19"/>
      <c r="T91" s="19"/>
    </row>
    <row r="92" spans="1:20">
      <c r="A92" s="5"/>
      <c r="B92" s="7"/>
      <c r="C92" s="8"/>
      <c r="D92" s="8"/>
      <c r="E92" s="8"/>
      <c r="F92" s="8"/>
      <c r="G92" s="17"/>
      <c r="H92" s="17"/>
      <c r="I92" s="17"/>
      <c r="J92" s="17"/>
      <c r="K92" s="16"/>
      <c r="L92" s="17"/>
      <c r="M92" s="17"/>
      <c r="N92" s="17"/>
      <c r="O92" s="17"/>
      <c r="P92" s="16"/>
      <c r="Q92" s="16"/>
      <c r="R92" s="16"/>
      <c r="S92" s="19"/>
      <c r="T92" s="19"/>
    </row>
    <row r="93" spans="1:20">
      <c r="A93" s="5"/>
      <c r="B93" s="7"/>
      <c r="C93" s="8"/>
      <c r="D93" s="8"/>
      <c r="E93" s="8"/>
      <c r="F93" s="8"/>
      <c r="G93" s="17"/>
      <c r="H93" s="17"/>
      <c r="I93" s="17"/>
      <c r="J93" s="17"/>
      <c r="K93" s="16"/>
      <c r="L93" s="17"/>
      <c r="M93" s="17"/>
      <c r="N93" s="17"/>
      <c r="O93" s="17"/>
      <c r="P93" s="16"/>
      <c r="Q93" s="16"/>
      <c r="R93" s="16"/>
      <c r="S93" s="19"/>
      <c r="T93" s="19"/>
    </row>
    <row r="94" spans="1:20">
      <c r="A94" s="5"/>
      <c r="B94" s="7"/>
      <c r="C94" s="8"/>
      <c r="D94" s="8"/>
      <c r="E94" s="8"/>
      <c r="F94" s="8"/>
      <c r="G94" s="17"/>
      <c r="H94" s="17"/>
      <c r="I94" s="17"/>
      <c r="J94" s="17"/>
      <c r="K94" s="16"/>
      <c r="L94" s="17"/>
      <c r="M94" s="17"/>
      <c r="N94" s="17"/>
      <c r="O94" s="17"/>
      <c r="P94" s="16"/>
      <c r="Q94" s="16"/>
      <c r="R94" s="16"/>
      <c r="S94" s="19"/>
      <c r="T94" s="19"/>
    </row>
    <row r="95" spans="1:20">
      <c r="A95" s="5"/>
      <c r="B95" s="7"/>
      <c r="C95" s="8"/>
      <c r="D95" s="8"/>
      <c r="E95" s="8"/>
      <c r="F95" s="8"/>
      <c r="G95" s="17"/>
      <c r="H95" s="17"/>
      <c r="I95" s="17"/>
      <c r="J95" s="17"/>
      <c r="K95" s="16"/>
      <c r="L95" s="17"/>
      <c r="M95" s="17"/>
      <c r="N95" s="17"/>
      <c r="O95" s="17"/>
      <c r="P95" s="16"/>
      <c r="Q95" s="16"/>
      <c r="R95" s="16"/>
      <c r="S95" s="19"/>
      <c r="T95" s="19"/>
    </row>
    <row r="96" spans="1:20">
      <c r="A96" s="5"/>
      <c r="B96" s="7"/>
      <c r="C96" s="8"/>
      <c r="D96" s="8"/>
      <c r="E96" s="8"/>
      <c r="F96" s="8"/>
      <c r="G96" s="17"/>
      <c r="H96" s="17"/>
      <c r="I96" s="17"/>
      <c r="J96" s="17"/>
      <c r="K96" s="16"/>
      <c r="L96" s="17"/>
      <c r="M96" s="17"/>
      <c r="N96" s="17"/>
      <c r="O96" s="17"/>
      <c r="P96" s="16"/>
      <c r="Q96" s="16"/>
      <c r="R96" s="16"/>
      <c r="S96" s="19"/>
      <c r="T96" s="19"/>
    </row>
    <row r="97" spans="1:20">
      <c r="A97" s="5"/>
      <c r="B97" s="7"/>
      <c r="C97" s="8"/>
      <c r="D97" s="8"/>
      <c r="E97" s="8"/>
      <c r="F97" s="8"/>
      <c r="G97" s="17"/>
      <c r="H97" s="17"/>
      <c r="I97" s="17"/>
      <c r="J97" s="17"/>
      <c r="K97" s="16"/>
      <c r="L97" s="17"/>
      <c r="M97" s="17"/>
      <c r="N97" s="17"/>
      <c r="O97" s="17"/>
      <c r="P97" s="16"/>
      <c r="Q97" s="16"/>
      <c r="R97" s="16"/>
      <c r="S97" s="19"/>
      <c r="T97" s="19"/>
    </row>
    <row r="98" spans="1:20">
      <c r="A98" s="5"/>
      <c r="B98" s="7"/>
      <c r="C98" s="8"/>
      <c r="D98" s="8"/>
      <c r="E98" s="8"/>
      <c r="F98" s="8"/>
      <c r="G98" s="17"/>
      <c r="H98" s="17"/>
      <c r="I98" s="17"/>
      <c r="J98" s="17"/>
      <c r="K98" s="16"/>
      <c r="L98" s="17"/>
      <c r="M98" s="17"/>
      <c r="N98" s="17"/>
      <c r="O98" s="17"/>
      <c r="P98" s="16"/>
      <c r="Q98" s="16"/>
      <c r="R98" s="16"/>
      <c r="S98" s="19"/>
      <c r="T98" s="19"/>
    </row>
    <row r="99" spans="1:20">
      <c r="A99" s="5"/>
      <c r="B99" s="7"/>
      <c r="C99" s="8"/>
      <c r="D99" s="8"/>
      <c r="E99" s="8"/>
      <c r="F99" s="8"/>
      <c r="G99" s="17"/>
      <c r="H99" s="17"/>
      <c r="I99" s="17"/>
      <c r="J99" s="17"/>
      <c r="K99" s="16"/>
      <c r="L99" s="17"/>
      <c r="M99" s="17"/>
      <c r="N99" s="17"/>
      <c r="O99" s="17"/>
      <c r="P99" s="16"/>
      <c r="Q99" s="16"/>
      <c r="R99" s="16"/>
      <c r="S99" s="19"/>
      <c r="T99" s="19"/>
    </row>
    <row r="100" spans="1:20">
      <c r="A100" s="5"/>
      <c r="B100" s="7"/>
      <c r="C100" s="8"/>
      <c r="D100" s="8"/>
      <c r="E100" s="8"/>
      <c r="F100" s="8"/>
      <c r="G100" s="17"/>
      <c r="H100" s="17"/>
      <c r="I100" s="17"/>
      <c r="J100" s="17"/>
      <c r="K100" s="16"/>
      <c r="L100" s="17"/>
      <c r="M100" s="17"/>
      <c r="N100" s="17"/>
      <c r="O100" s="17"/>
      <c r="P100" s="16"/>
      <c r="Q100" s="16"/>
      <c r="R100" s="16"/>
      <c r="S100" s="19"/>
      <c r="T100" s="19"/>
    </row>
    <row r="101" spans="1:20">
      <c r="A101" s="5"/>
      <c r="B101" s="7"/>
      <c r="C101" s="8"/>
      <c r="D101" s="8"/>
      <c r="E101" s="8"/>
      <c r="F101" s="8"/>
      <c r="G101" s="17"/>
      <c r="H101" s="17"/>
      <c r="I101" s="17"/>
      <c r="J101" s="17"/>
      <c r="K101" s="16"/>
      <c r="L101" s="17"/>
      <c r="M101" s="17"/>
      <c r="N101" s="17"/>
      <c r="O101" s="17"/>
      <c r="P101" s="16"/>
      <c r="Q101" s="16"/>
      <c r="R101" s="16"/>
      <c r="S101" s="19"/>
      <c r="T101" s="19"/>
    </row>
    <row r="102" spans="1:20">
      <c r="A102" s="5"/>
      <c r="B102" s="7"/>
      <c r="C102" s="8"/>
      <c r="D102" s="8"/>
      <c r="E102" s="8"/>
      <c r="F102" s="8"/>
      <c r="G102" s="17"/>
      <c r="H102" s="17"/>
      <c r="I102" s="17"/>
      <c r="J102" s="17"/>
      <c r="K102" s="16"/>
      <c r="L102" s="17"/>
      <c r="M102" s="17"/>
      <c r="N102" s="17"/>
      <c r="O102" s="17"/>
      <c r="P102" s="16"/>
      <c r="Q102" s="16"/>
      <c r="R102" s="16"/>
      <c r="S102" s="19"/>
      <c r="T102" s="19"/>
    </row>
    <row r="103" spans="1:20">
      <c r="A103" s="5"/>
      <c r="B103" s="7"/>
      <c r="C103" s="8"/>
      <c r="D103" s="8"/>
      <c r="E103" s="8"/>
      <c r="F103" s="8"/>
      <c r="G103" s="17"/>
      <c r="H103" s="17"/>
      <c r="I103" s="17"/>
      <c r="J103" s="17"/>
      <c r="K103" s="16"/>
      <c r="L103" s="17"/>
      <c r="M103" s="17"/>
      <c r="N103" s="17"/>
      <c r="O103" s="17"/>
      <c r="P103" s="16"/>
      <c r="Q103" s="16"/>
      <c r="R103" s="16"/>
      <c r="S103" s="19"/>
      <c r="T103" s="19"/>
    </row>
    <row r="104" spans="1:20">
      <c r="A104" s="5"/>
      <c r="B104" s="7"/>
      <c r="C104" s="8"/>
      <c r="D104" s="8"/>
      <c r="E104" s="8"/>
      <c r="F104" s="8"/>
      <c r="G104" s="17"/>
      <c r="H104" s="17"/>
      <c r="I104" s="17"/>
      <c r="J104" s="17"/>
      <c r="K104" s="16"/>
      <c r="L104" s="17"/>
      <c r="M104" s="17"/>
      <c r="N104" s="17"/>
      <c r="O104" s="17"/>
      <c r="P104" s="16"/>
      <c r="Q104" s="16"/>
      <c r="R104" s="16"/>
      <c r="S104" s="19"/>
      <c r="T104" s="19"/>
    </row>
    <row r="105" spans="1:20">
      <c r="A105" s="5"/>
      <c r="B105" s="7"/>
      <c r="C105" s="8"/>
      <c r="D105" s="8"/>
      <c r="E105" s="8"/>
      <c r="F105" s="8"/>
      <c r="G105" s="17"/>
      <c r="H105" s="17"/>
      <c r="I105" s="17"/>
      <c r="J105" s="17"/>
      <c r="K105" s="16"/>
      <c r="L105" s="17"/>
      <c r="M105" s="17"/>
      <c r="N105" s="17"/>
      <c r="O105" s="17"/>
      <c r="P105" s="16"/>
      <c r="Q105" s="16"/>
      <c r="R105" s="16"/>
      <c r="S105" s="19"/>
      <c r="T105" s="19"/>
    </row>
    <row r="106" spans="1:20">
      <c r="A106" s="5"/>
      <c r="B106" s="7"/>
      <c r="C106" s="8"/>
      <c r="D106" s="8"/>
      <c r="E106" s="8"/>
      <c r="F106" s="8"/>
      <c r="G106" s="17"/>
      <c r="H106" s="17"/>
      <c r="I106" s="17"/>
      <c r="J106" s="17"/>
      <c r="K106" s="16"/>
      <c r="L106" s="17"/>
      <c r="M106" s="17"/>
      <c r="N106" s="17"/>
      <c r="O106" s="17"/>
      <c r="P106" s="16"/>
      <c r="Q106" s="16"/>
      <c r="R106" s="16"/>
      <c r="S106" s="19"/>
      <c r="T106" s="19"/>
    </row>
    <row r="107" spans="1:20">
      <c r="A107" s="5"/>
      <c r="B107" s="7"/>
      <c r="C107" s="8"/>
      <c r="D107" s="8"/>
      <c r="E107" s="8"/>
      <c r="F107" s="8"/>
      <c r="G107" s="17"/>
      <c r="H107" s="17"/>
      <c r="I107" s="17"/>
      <c r="J107" s="17"/>
      <c r="K107" s="16"/>
      <c r="L107" s="17"/>
      <c r="M107" s="17"/>
      <c r="N107" s="17"/>
      <c r="O107" s="17"/>
      <c r="P107" s="16"/>
      <c r="Q107" s="16"/>
      <c r="R107" s="16"/>
      <c r="S107" s="19"/>
      <c r="T107" s="19"/>
    </row>
    <row r="108" spans="1:20">
      <c r="A108" s="5"/>
      <c r="B108" s="7"/>
      <c r="C108" s="8"/>
      <c r="D108" s="8"/>
      <c r="E108" s="8"/>
      <c r="F108" s="8"/>
      <c r="G108" s="17"/>
      <c r="H108" s="17"/>
      <c r="I108" s="17"/>
      <c r="J108" s="17"/>
      <c r="K108" s="16"/>
      <c r="L108" s="17"/>
      <c r="M108" s="17"/>
      <c r="N108" s="17"/>
      <c r="O108" s="17"/>
      <c r="P108" s="16"/>
      <c r="Q108" s="16"/>
      <c r="R108" s="16"/>
      <c r="S108" s="19"/>
      <c r="T108" s="19"/>
    </row>
    <row r="109" spans="1:20">
      <c r="A109" s="5"/>
      <c r="B109" s="7"/>
      <c r="C109" s="8"/>
      <c r="D109" s="8"/>
      <c r="E109" s="8"/>
      <c r="F109" s="8"/>
      <c r="G109" s="17"/>
      <c r="H109" s="17"/>
      <c r="I109" s="17"/>
      <c r="J109" s="17"/>
      <c r="K109" s="16"/>
      <c r="L109" s="17"/>
      <c r="M109" s="17"/>
      <c r="N109" s="17"/>
      <c r="O109" s="17"/>
      <c r="P109" s="16"/>
      <c r="Q109" s="16"/>
      <c r="R109" s="16"/>
      <c r="S109" s="19"/>
      <c r="T109" s="19"/>
    </row>
    <row r="110" spans="1:20">
      <c r="A110" s="5"/>
      <c r="B110" s="7"/>
      <c r="C110" s="8"/>
      <c r="D110" s="8"/>
      <c r="E110" s="8"/>
      <c r="F110" s="8"/>
      <c r="G110" s="17"/>
      <c r="H110" s="17"/>
      <c r="I110" s="17"/>
      <c r="J110" s="17"/>
      <c r="K110" s="16"/>
      <c r="L110" s="17"/>
      <c r="M110" s="17"/>
      <c r="N110" s="17"/>
      <c r="O110" s="17"/>
      <c r="P110" s="16"/>
      <c r="Q110" s="16"/>
      <c r="R110" s="16"/>
      <c r="S110" s="19"/>
      <c r="T110" s="19"/>
    </row>
    <row r="111" spans="1:20">
      <c r="A111" s="5"/>
      <c r="B111" s="7"/>
      <c r="C111" s="8"/>
      <c r="D111" s="8"/>
      <c r="E111" s="8"/>
      <c r="F111" s="8"/>
      <c r="G111" s="17"/>
      <c r="H111" s="17"/>
      <c r="I111" s="17"/>
      <c r="J111" s="17"/>
      <c r="K111" s="16"/>
      <c r="L111" s="17"/>
      <c r="M111" s="17"/>
      <c r="N111" s="17"/>
      <c r="O111" s="17"/>
      <c r="P111" s="16"/>
      <c r="Q111" s="16"/>
      <c r="R111" s="16"/>
      <c r="S111" s="19"/>
      <c r="T111" s="19"/>
    </row>
    <row r="112" spans="1:20">
      <c r="A112" s="5"/>
      <c r="B112" s="7"/>
      <c r="C112" s="8"/>
      <c r="D112" s="8"/>
      <c r="E112" s="8"/>
      <c r="F112" s="8"/>
      <c r="G112" s="17"/>
      <c r="H112" s="17"/>
      <c r="I112" s="17"/>
      <c r="J112" s="17"/>
      <c r="K112" s="16"/>
      <c r="L112" s="17"/>
      <c r="M112" s="17"/>
      <c r="N112" s="17"/>
      <c r="O112" s="17"/>
      <c r="P112" s="16"/>
      <c r="Q112" s="16"/>
      <c r="R112" s="16"/>
      <c r="S112" s="19"/>
      <c r="T112" s="19"/>
    </row>
    <row r="113" spans="1:20">
      <c r="A113" s="5"/>
      <c r="B113" s="7"/>
      <c r="C113" s="8"/>
      <c r="D113" s="8"/>
      <c r="E113" s="8"/>
      <c r="F113" s="8"/>
      <c r="G113" s="17"/>
      <c r="H113" s="17"/>
      <c r="I113" s="17"/>
      <c r="J113" s="17"/>
      <c r="K113" s="16"/>
      <c r="L113" s="17"/>
      <c r="M113" s="17"/>
      <c r="N113" s="17"/>
      <c r="O113" s="17"/>
      <c r="P113" s="16"/>
      <c r="Q113" s="16"/>
      <c r="R113" s="16"/>
      <c r="S113" s="19"/>
      <c r="T113" s="19"/>
    </row>
    <row r="114" spans="1:20">
      <c r="A114" s="5"/>
      <c r="B114" s="7"/>
      <c r="C114" s="8"/>
      <c r="D114" s="8"/>
      <c r="E114" s="8"/>
      <c r="F114" s="8"/>
      <c r="G114" s="17"/>
      <c r="H114" s="17"/>
      <c r="I114" s="17"/>
      <c r="J114" s="17"/>
      <c r="K114" s="16"/>
      <c r="L114" s="17"/>
      <c r="M114" s="17"/>
      <c r="N114" s="17"/>
      <c r="O114" s="17"/>
      <c r="P114" s="16"/>
      <c r="Q114" s="16"/>
      <c r="R114" s="16"/>
      <c r="S114" s="19"/>
      <c r="T114" s="19"/>
    </row>
    <row r="115" spans="1:20">
      <c r="A115" s="5"/>
      <c r="B115" s="7"/>
      <c r="C115" s="8"/>
      <c r="D115" s="8"/>
      <c r="E115" s="8"/>
      <c r="F115" s="8"/>
      <c r="G115" s="17"/>
      <c r="H115" s="17"/>
      <c r="I115" s="17"/>
      <c r="J115" s="17"/>
      <c r="K115" s="16"/>
      <c r="L115" s="17"/>
      <c r="M115" s="17"/>
      <c r="N115" s="17"/>
      <c r="O115" s="17"/>
      <c r="P115" s="16"/>
      <c r="Q115" s="16"/>
      <c r="R115" s="16"/>
      <c r="S115" s="19"/>
      <c r="T115" s="19"/>
    </row>
    <row r="116" spans="1:20">
      <c r="A116" s="5"/>
      <c r="B116" s="7"/>
      <c r="C116" s="8"/>
      <c r="D116" s="8"/>
      <c r="E116" s="8"/>
      <c r="F116" s="8"/>
      <c r="G116" s="17"/>
      <c r="H116" s="17"/>
      <c r="I116" s="17"/>
      <c r="J116" s="17"/>
      <c r="K116" s="16"/>
      <c r="L116" s="17"/>
      <c r="M116" s="17"/>
      <c r="N116" s="17"/>
      <c r="O116" s="17"/>
      <c r="P116" s="16"/>
      <c r="Q116" s="16"/>
      <c r="R116" s="16"/>
      <c r="S116" s="19"/>
      <c r="T116" s="19"/>
    </row>
    <row r="117" spans="1:20">
      <c r="A117" s="5"/>
      <c r="B117" s="7"/>
      <c r="C117" s="8"/>
      <c r="D117" s="8"/>
      <c r="E117" s="8"/>
      <c r="F117" s="8"/>
      <c r="G117" s="17"/>
      <c r="H117" s="17"/>
      <c r="I117" s="17"/>
      <c r="J117" s="17"/>
      <c r="K117" s="16"/>
      <c r="L117" s="17"/>
      <c r="M117" s="17"/>
      <c r="N117" s="17"/>
      <c r="O117" s="17"/>
      <c r="P117" s="16"/>
      <c r="Q117" s="16"/>
      <c r="R117" s="16"/>
      <c r="S117" s="19"/>
      <c r="T117" s="19"/>
    </row>
    <row r="118" spans="1:20">
      <c r="A118" s="5"/>
      <c r="B118" s="7"/>
      <c r="C118" s="8"/>
      <c r="D118" s="8"/>
      <c r="E118" s="8"/>
      <c r="F118" s="8"/>
      <c r="G118" s="17"/>
      <c r="H118" s="17"/>
      <c r="I118" s="17"/>
      <c r="J118" s="17"/>
      <c r="K118" s="16"/>
      <c r="L118" s="17"/>
      <c r="M118" s="17"/>
      <c r="N118" s="17"/>
      <c r="O118" s="17"/>
      <c r="P118" s="16"/>
      <c r="Q118" s="16"/>
      <c r="R118" s="16"/>
      <c r="S118" s="19"/>
      <c r="T118" s="19"/>
    </row>
    <row r="119" spans="1:20">
      <c r="A119" s="5"/>
      <c r="B119" s="7"/>
      <c r="C119" s="8"/>
      <c r="D119" s="8"/>
      <c r="E119" s="8"/>
      <c r="F119" s="8"/>
      <c r="G119" s="17"/>
      <c r="H119" s="17"/>
      <c r="I119" s="17"/>
      <c r="J119" s="17"/>
      <c r="K119" s="16"/>
      <c r="L119" s="17"/>
      <c r="M119" s="17"/>
      <c r="N119" s="17"/>
      <c r="O119" s="17"/>
      <c r="P119" s="16"/>
      <c r="Q119" s="16"/>
      <c r="R119" s="16"/>
      <c r="S119" s="19"/>
      <c r="T119" s="19"/>
    </row>
    <row r="120" spans="1:20">
      <c r="A120" s="5"/>
      <c r="B120" s="7"/>
      <c r="C120" s="8"/>
      <c r="D120" s="8"/>
      <c r="E120" s="8"/>
      <c r="F120" s="8"/>
      <c r="G120" s="17"/>
      <c r="H120" s="17"/>
      <c r="I120" s="17"/>
      <c r="J120" s="17"/>
      <c r="K120" s="16"/>
      <c r="L120" s="17"/>
      <c r="M120" s="17"/>
      <c r="N120" s="17"/>
      <c r="O120" s="17"/>
      <c r="P120" s="16"/>
      <c r="Q120" s="16"/>
      <c r="R120" s="16"/>
      <c r="S120" s="19"/>
      <c r="T120" s="19"/>
    </row>
    <row r="121" spans="1:20">
      <c r="A121" s="5"/>
      <c r="B121" s="7"/>
      <c r="C121" s="8"/>
      <c r="D121" s="8"/>
      <c r="E121" s="8"/>
      <c r="F121" s="8"/>
      <c r="G121" s="17"/>
      <c r="H121" s="17"/>
      <c r="I121" s="17"/>
      <c r="J121" s="17"/>
      <c r="K121" s="16"/>
      <c r="L121" s="17"/>
      <c r="M121" s="17"/>
      <c r="N121" s="17"/>
      <c r="O121" s="17"/>
      <c r="P121" s="16"/>
      <c r="Q121" s="16"/>
      <c r="R121" s="16"/>
      <c r="S121" s="19"/>
      <c r="T121" s="19"/>
    </row>
    <row r="122" spans="1:20">
      <c r="A122" s="5"/>
      <c r="B122" s="7"/>
      <c r="C122" s="8"/>
      <c r="D122" s="8"/>
      <c r="E122" s="8"/>
      <c r="F122" s="8"/>
      <c r="G122" s="17"/>
      <c r="H122" s="17"/>
      <c r="I122" s="17"/>
      <c r="J122" s="17"/>
      <c r="K122" s="16"/>
      <c r="L122" s="17"/>
      <c r="M122" s="17"/>
      <c r="N122" s="17"/>
      <c r="O122" s="17"/>
      <c r="P122" s="16"/>
      <c r="Q122" s="16"/>
      <c r="R122" s="16"/>
      <c r="S122" s="19"/>
      <c r="T122" s="19"/>
    </row>
    <row r="123" spans="1:20">
      <c r="A123" s="5"/>
      <c r="B123" s="7"/>
      <c r="C123" s="8"/>
      <c r="D123" s="8"/>
      <c r="E123" s="8"/>
      <c r="F123" s="8"/>
      <c r="G123" s="17"/>
      <c r="H123" s="17"/>
      <c r="I123" s="17"/>
      <c r="J123" s="17"/>
      <c r="K123" s="16"/>
      <c r="L123" s="17"/>
      <c r="M123" s="17"/>
      <c r="N123" s="17"/>
      <c r="O123" s="17"/>
      <c r="P123" s="16"/>
      <c r="Q123" s="16"/>
      <c r="R123" s="16"/>
      <c r="S123" s="19"/>
      <c r="T123" s="19"/>
    </row>
    <row r="124" spans="1:20">
      <c r="A124" s="5"/>
      <c r="B124" s="7"/>
      <c r="C124" s="8"/>
      <c r="D124" s="8"/>
      <c r="E124" s="8"/>
      <c r="F124" s="8"/>
      <c r="G124" s="17"/>
      <c r="H124" s="17"/>
      <c r="I124" s="17"/>
      <c r="J124" s="17"/>
      <c r="K124" s="16"/>
      <c r="L124" s="17"/>
      <c r="M124" s="17"/>
      <c r="N124" s="17"/>
      <c r="O124" s="17"/>
      <c r="P124" s="16"/>
      <c r="Q124" s="16"/>
      <c r="R124" s="16"/>
      <c r="S124" s="19"/>
      <c r="T124" s="19"/>
    </row>
    <row r="125" spans="1:20">
      <c r="A125" s="5"/>
      <c r="B125" s="7"/>
      <c r="C125" s="8"/>
      <c r="D125" s="8"/>
      <c r="E125" s="8"/>
      <c r="F125" s="8"/>
      <c r="G125" s="17"/>
      <c r="H125" s="17"/>
      <c r="I125" s="17"/>
      <c r="J125" s="17"/>
      <c r="K125" s="16"/>
      <c r="L125" s="17"/>
      <c r="M125" s="17"/>
      <c r="N125" s="17"/>
      <c r="O125" s="17"/>
      <c r="P125" s="16"/>
      <c r="Q125" s="16"/>
      <c r="R125" s="16"/>
      <c r="S125" s="19"/>
      <c r="T125" s="19"/>
    </row>
    <row r="126" spans="1:20">
      <c r="A126" s="5"/>
      <c r="B126" s="7"/>
      <c r="C126" s="8"/>
      <c r="D126" s="8"/>
      <c r="E126" s="8"/>
      <c r="F126" s="8"/>
      <c r="G126" s="17"/>
      <c r="H126" s="17"/>
      <c r="I126" s="17"/>
      <c r="J126" s="17"/>
      <c r="K126" s="16"/>
      <c r="L126" s="17"/>
      <c r="M126" s="17"/>
      <c r="N126" s="17"/>
      <c r="O126" s="17"/>
      <c r="P126" s="16"/>
      <c r="Q126" s="16"/>
      <c r="R126" s="16"/>
      <c r="S126" s="19"/>
      <c r="T126" s="19"/>
    </row>
    <row r="127" spans="1:20">
      <c r="A127" s="5"/>
      <c r="B127" s="7"/>
      <c r="C127" s="8"/>
      <c r="D127" s="8"/>
      <c r="E127" s="8"/>
      <c r="F127" s="8"/>
      <c r="G127" s="17"/>
      <c r="H127" s="17"/>
      <c r="I127" s="17"/>
      <c r="J127" s="17"/>
      <c r="K127" s="16"/>
      <c r="L127" s="17"/>
      <c r="M127" s="17"/>
      <c r="N127" s="17"/>
      <c r="O127" s="17"/>
      <c r="P127" s="16"/>
      <c r="Q127" s="16"/>
      <c r="R127" s="16"/>
      <c r="S127" s="19"/>
      <c r="T127" s="19"/>
    </row>
    <row r="128" spans="1:20">
      <c r="A128" s="5"/>
      <c r="B128" s="7"/>
      <c r="C128" s="8"/>
      <c r="D128" s="8"/>
      <c r="E128" s="8"/>
      <c r="F128" s="8"/>
      <c r="G128" s="17"/>
      <c r="H128" s="17"/>
      <c r="I128" s="17"/>
      <c r="J128" s="17"/>
      <c r="K128" s="16"/>
      <c r="L128" s="17"/>
      <c r="M128" s="17"/>
      <c r="N128" s="17"/>
      <c r="O128" s="17"/>
      <c r="P128" s="16"/>
      <c r="Q128" s="16"/>
      <c r="R128" s="16"/>
      <c r="S128" s="19"/>
      <c r="T128" s="19"/>
    </row>
    <row r="129" spans="1:20">
      <c r="A129" s="5"/>
      <c r="B129" s="7"/>
      <c r="C129" s="8"/>
      <c r="D129" s="8"/>
      <c r="E129" s="8"/>
      <c r="F129" s="8"/>
      <c r="G129" s="17"/>
      <c r="H129" s="17"/>
      <c r="I129" s="17"/>
      <c r="J129" s="17"/>
      <c r="K129" s="16"/>
      <c r="L129" s="17"/>
      <c r="M129" s="17"/>
      <c r="N129" s="17"/>
      <c r="O129" s="17"/>
      <c r="P129" s="16"/>
      <c r="Q129" s="16"/>
      <c r="R129" s="16"/>
      <c r="S129" s="19"/>
      <c r="T129" s="19"/>
    </row>
    <row r="130" spans="1:20">
      <c r="A130" s="5"/>
      <c r="B130" s="7"/>
      <c r="C130" s="8"/>
      <c r="D130" s="8"/>
      <c r="E130" s="8"/>
      <c r="F130" s="8"/>
      <c r="G130" s="17"/>
      <c r="H130" s="17"/>
      <c r="I130" s="17"/>
      <c r="J130" s="17"/>
      <c r="K130" s="16"/>
      <c r="L130" s="17"/>
      <c r="M130" s="17"/>
      <c r="N130" s="17"/>
      <c r="O130" s="17"/>
      <c r="P130" s="16"/>
      <c r="Q130" s="16"/>
      <c r="R130" s="16"/>
      <c r="S130" s="19"/>
      <c r="T130" s="19"/>
    </row>
    <row r="131" spans="1:20">
      <c r="A131" s="5"/>
      <c r="B131" s="7"/>
      <c r="C131" s="8"/>
      <c r="D131" s="8"/>
      <c r="E131" s="8"/>
      <c r="F131" s="8"/>
      <c r="G131" s="17"/>
      <c r="H131" s="17"/>
      <c r="I131" s="17"/>
      <c r="J131" s="17"/>
      <c r="K131" s="16"/>
      <c r="L131" s="17"/>
      <c r="M131" s="17"/>
      <c r="N131" s="17"/>
      <c r="O131" s="17"/>
      <c r="P131" s="16"/>
      <c r="Q131" s="16"/>
      <c r="R131" s="16"/>
      <c r="S131" s="19"/>
      <c r="T131" s="19"/>
    </row>
    <row r="132" spans="1:20">
      <c r="A132" s="5"/>
      <c r="B132" s="7"/>
      <c r="C132" s="8"/>
      <c r="D132" s="8"/>
      <c r="E132" s="8"/>
      <c r="F132" s="8"/>
      <c r="G132" s="17"/>
      <c r="H132" s="17"/>
      <c r="I132" s="17"/>
      <c r="J132" s="17"/>
      <c r="K132" s="16"/>
      <c r="L132" s="17"/>
      <c r="M132" s="17"/>
      <c r="N132" s="17"/>
      <c r="O132" s="17"/>
      <c r="P132" s="16"/>
      <c r="Q132" s="16"/>
      <c r="R132" s="16"/>
      <c r="S132" s="19"/>
      <c r="T132" s="19"/>
    </row>
    <row r="133" spans="1:20">
      <c r="A133" s="5"/>
      <c r="B133" s="7"/>
      <c r="C133" s="8"/>
      <c r="D133" s="8"/>
      <c r="E133" s="8"/>
      <c r="F133" s="8"/>
      <c r="G133" s="17"/>
      <c r="H133" s="17"/>
      <c r="I133" s="17"/>
      <c r="J133" s="17"/>
      <c r="K133" s="16"/>
      <c r="L133" s="17"/>
      <c r="M133" s="17"/>
      <c r="N133" s="17"/>
      <c r="O133" s="17"/>
      <c r="P133" s="16"/>
      <c r="Q133" s="16"/>
      <c r="R133" s="16"/>
      <c r="S133" s="19"/>
      <c r="T133" s="19"/>
    </row>
    <row r="134" spans="1:20">
      <c r="A134" s="5"/>
      <c r="B134" s="7"/>
      <c r="C134" s="8"/>
      <c r="D134" s="8"/>
      <c r="E134" s="8"/>
      <c r="F134" s="8"/>
      <c r="G134" s="17"/>
      <c r="H134" s="17"/>
      <c r="I134" s="17"/>
      <c r="J134" s="17"/>
      <c r="K134" s="16"/>
      <c r="L134" s="17"/>
      <c r="M134" s="17"/>
      <c r="N134" s="17"/>
      <c r="O134" s="17"/>
      <c r="P134" s="16"/>
      <c r="Q134" s="16"/>
      <c r="R134" s="16"/>
      <c r="S134" s="19"/>
      <c r="T134" s="19"/>
    </row>
    <row r="135" spans="1:20">
      <c r="A135" s="5"/>
      <c r="B135" s="7"/>
      <c r="C135" s="8"/>
      <c r="D135" s="8"/>
      <c r="E135" s="8"/>
      <c r="F135" s="8"/>
      <c r="G135" s="17"/>
      <c r="H135" s="17"/>
      <c r="I135" s="17"/>
      <c r="J135" s="17"/>
      <c r="K135" s="16"/>
      <c r="L135" s="17"/>
      <c r="M135" s="17"/>
      <c r="N135" s="17"/>
      <c r="O135" s="17"/>
      <c r="P135" s="16"/>
      <c r="Q135" s="16"/>
      <c r="R135" s="16"/>
      <c r="S135" s="19"/>
      <c r="T135" s="19"/>
    </row>
    <row r="136" spans="1:20">
      <c r="A136" s="5"/>
      <c r="B136" s="7"/>
      <c r="C136" s="8"/>
      <c r="D136" s="8"/>
      <c r="E136" s="8"/>
      <c r="F136" s="8"/>
      <c r="G136" s="17"/>
      <c r="H136" s="17"/>
      <c r="I136" s="17"/>
      <c r="J136" s="17"/>
      <c r="K136" s="16"/>
      <c r="L136" s="17"/>
      <c r="M136" s="17"/>
      <c r="N136" s="17"/>
      <c r="O136" s="17"/>
      <c r="P136" s="16"/>
      <c r="Q136" s="16"/>
      <c r="R136" s="16"/>
      <c r="S136" s="19"/>
      <c r="T136" s="19"/>
    </row>
    <row r="137" spans="1:20">
      <c r="A137" s="5"/>
      <c r="B137" s="7"/>
      <c r="C137" s="8"/>
      <c r="D137" s="8"/>
      <c r="E137" s="8"/>
      <c r="F137" s="8"/>
      <c r="G137" s="17"/>
      <c r="H137" s="17"/>
      <c r="I137" s="17"/>
      <c r="J137" s="17"/>
      <c r="K137" s="16"/>
      <c r="L137" s="17"/>
      <c r="M137" s="17"/>
      <c r="N137" s="17"/>
      <c r="O137" s="17"/>
      <c r="P137" s="16"/>
      <c r="Q137" s="16"/>
      <c r="R137" s="16"/>
      <c r="S137" s="19"/>
      <c r="T137" s="19"/>
    </row>
    <row r="138" spans="1:20">
      <c r="A138" s="5"/>
      <c r="B138" s="7"/>
      <c r="C138" s="8"/>
      <c r="D138" s="8"/>
      <c r="E138" s="8"/>
      <c r="F138" s="8"/>
      <c r="G138" s="17"/>
      <c r="H138" s="17"/>
      <c r="I138" s="17"/>
      <c r="J138" s="17"/>
      <c r="K138" s="16"/>
      <c r="L138" s="17"/>
      <c r="M138" s="17"/>
      <c r="N138" s="17"/>
      <c r="O138" s="17"/>
      <c r="P138" s="16"/>
      <c r="Q138" s="16"/>
      <c r="R138" s="16"/>
      <c r="S138" s="19"/>
      <c r="T138" s="19"/>
    </row>
    <row r="139" spans="1:20">
      <c r="A139" s="5"/>
      <c r="B139" s="7"/>
      <c r="C139" s="8"/>
      <c r="D139" s="8"/>
      <c r="E139" s="8"/>
      <c r="F139" s="8"/>
      <c r="G139" s="17"/>
      <c r="H139" s="17"/>
      <c r="I139" s="17"/>
      <c r="J139" s="17"/>
      <c r="K139" s="16"/>
      <c r="L139" s="17"/>
      <c r="M139" s="17"/>
      <c r="N139" s="17"/>
      <c r="O139" s="17"/>
      <c r="P139" s="16"/>
      <c r="Q139" s="16"/>
      <c r="R139" s="16"/>
      <c r="S139" s="19"/>
      <c r="T139" s="19"/>
    </row>
    <row r="140" spans="1:20">
      <c r="A140" s="5"/>
      <c r="B140" s="7"/>
      <c r="C140" s="8"/>
      <c r="D140" s="8"/>
      <c r="E140" s="8"/>
      <c r="F140" s="8"/>
      <c r="G140" s="17"/>
      <c r="H140" s="17"/>
      <c r="I140" s="17"/>
      <c r="J140" s="17"/>
      <c r="K140" s="16"/>
      <c r="L140" s="17"/>
      <c r="M140" s="17"/>
      <c r="N140" s="17"/>
      <c r="O140" s="17"/>
      <c r="P140" s="16"/>
      <c r="Q140" s="16"/>
      <c r="R140" s="16"/>
      <c r="S140" s="19"/>
      <c r="T140" s="19"/>
    </row>
    <row r="141" spans="1:20">
      <c r="A141" s="5"/>
      <c r="B141" s="7"/>
      <c r="C141" s="8"/>
      <c r="D141" s="8"/>
      <c r="E141" s="8"/>
      <c r="F141" s="8"/>
      <c r="G141" s="17"/>
      <c r="H141" s="17"/>
      <c r="I141" s="17"/>
      <c r="J141" s="17"/>
      <c r="K141" s="16"/>
      <c r="L141" s="17"/>
      <c r="M141" s="17"/>
      <c r="N141" s="17"/>
      <c r="O141" s="17"/>
      <c r="P141" s="16"/>
      <c r="Q141" s="16"/>
      <c r="R141" s="16"/>
      <c r="S141" s="19"/>
      <c r="T141" s="19"/>
    </row>
    <row r="142" spans="1:20">
      <c r="A142" s="5"/>
      <c r="B142" s="7"/>
      <c r="C142" s="8"/>
      <c r="D142" s="8"/>
      <c r="E142" s="8"/>
      <c r="F142" s="8"/>
      <c r="G142" s="17"/>
      <c r="H142" s="17"/>
      <c r="I142" s="17"/>
      <c r="J142" s="17"/>
      <c r="K142" s="16"/>
      <c r="L142" s="17"/>
      <c r="M142" s="17"/>
      <c r="N142" s="17"/>
      <c r="O142" s="17"/>
      <c r="P142" s="16"/>
      <c r="Q142" s="16"/>
      <c r="R142" s="16"/>
      <c r="S142" s="19"/>
      <c r="T142" s="19"/>
    </row>
    <row r="143" spans="1:20">
      <c r="A143" s="5"/>
      <c r="B143" s="7"/>
      <c r="C143" s="8"/>
      <c r="D143" s="8"/>
      <c r="E143" s="8"/>
      <c r="F143" s="8"/>
      <c r="G143" s="17"/>
      <c r="H143" s="17"/>
      <c r="I143" s="17"/>
      <c r="J143" s="17"/>
      <c r="K143" s="16"/>
      <c r="L143" s="17"/>
      <c r="M143" s="17"/>
      <c r="N143" s="17"/>
      <c r="O143" s="17"/>
      <c r="P143" s="16"/>
      <c r="Q143" s="16"/>
      <c r="R143" s="16"/>
      <c r="S143" s="19"/>
      <c r="T143" s="19"/>
    </row>
    <row r="144" spans="1:20">
      <c r="A144" s="5"/>
      <c r="B144" s="7"/>
      <c r="C144" s="8"/>
      <c r="D144" s="8"/>
      <c r="E144" s="8"/>
      <c r="F144" s="8"/>
      <c r="G144" s="17"/>
      <c r="H144" s="17"/>
      <c r="I144" s="17"/>
      <c r="J144" s="17"/>
      <c r="K144" s="16"/>
      <c r="L144" s="17"/>
      <c r="M144" s="17"/>
      <c r="N144" s="17"/>
      <c r="O144" s="17"/>
      <c r="P144" s="16"/>
      <c r="Q144" s="16"/>
      <c r="R144" s="16"/>
      <c r="S144" s="19"/>
      <c r="T144" s="19"/>
    </row>
    <row r="145" spans="1:20">
      <c r="A145" s="5"/>
      <c r="B145" s="7"/>
      <c r="C145" s="8"/>
      <c r="D145" s="8"/>
      <c r="E145" s="8"/>
      <c r="F145" s="8"/>
      <c r="G145" s="17"/>
      <c r="H145" s="17"/>
      <c r="I145" s="17"/>
      <c r="J145" s="17"/>
      <c r="K145" s="16"/>
      <c r="L145" s="17"/>
      <c r="M145" s="17"/>
      <c r="N145" s="17"/>
      <c r="O145" s="17"/>
      <c r="P145" s="16"/>
      <c r="Q145" s="16"/>
      <c r="R145" s="16"/>
      <c r="S145" s="19"/>
      <c r="T145" s="19"/>
    </row>
    <row r="146" spans="1:20">
      <c r="A146" s="5"/>
      <c r="B146" s="7"/>
      <c r="C146" s="8"/>
      <c r="D146" s="8"/>
      <c r="E146" s="8"/>
      <c r="F146" s="8"/>
      <c r="G146" s="17"/>
      <c r="H146" s="17"/>
      <c r="I146" s="17"/>
      <c r="J146" s="17"/>
      <c r="K146" s="16"/>
      <c r="L146" s="17"/>
      <c r="M146" s="17"/>
      <c r="N146" s="17"/>
      <c r="O146" s="17"/>
      <c r="P146" s="16"/>
      <c r="Q146" s="16"/>
      <c r="R146" s="16"/>
      <c r="S146" s="19"/>
      <c r="T146" s="19"/>
    </row>
    <row r="147" spans="1:20">
      <c r="A147" s="5"/>
      <c r="B147" s="7"/>
      <c r="C147" s="8"/>
      <c r="D147" s="8"/>
      <c r="E147" s="8"/>
      <c r="F147" s="8"/>
      <c r="G147" s="17"/>
      <c r="H147" s="17"/>
      <c r="I147" s="17"/>
      <c r="J147" s="17"/>
      <c r="K147" s="16"/>
      <c r="L147" s="17"/>
      <c r="M147" s="17"/>
      <c r="N147" s="17"/>
      <c r="O147" s="17"/>
      <c r="P147" s="16"/>
      <c r="Q147" s="16"/>
      <c r="R147" s="16"/>
      <c r="S147" s="19"/>
      <c r="T147" s="19"/>
    </row>
  </sheetData>
  <mergeCells count="19">
    <mergeCell ref="A57:R57"/>
    <mergeCell ref="A58:R58"/>
    <mergeCell ref="M11:P11"/>
    <mergeCell ref="Q11:Q14"/>
    <mergeCell ref="R11:R14"/>
    <mergeCell ref="G12:H13"/>
    <mergeCell ref="I12:J13"/>
    <mergeCell ref="K12:L13"/>
    <mergeCell ref="M12:N13"/>
    <mergeCell ref="O12:P13"/>
    <mergeCell ref="A4:P4"/>
    <mergeCell ref="A5:P5"/>
    <mergeCell ref="A11:A14"/>
    <mergeCell ref="B11:B14"/>
    <mergeCell ref="C11:C14"/>
    <mergeCell ref="D11:D14"/>
    <mergeCell ref="E11:E13"/>
    <mergeCell ref="F11:F13"/>
    <mergeCell ref="G11:L11"/>
  </mergeCells>
  <pageMargins left="0.27559055118110237" right="0.15748031496062992" top="0.27559055118110237" bottom="0.15748031496062992" header="0.31496062992125984" footer="0.15748031496062992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52"/>
  <sheetViews>
    <sheetView tabSelected="1" view="pageLayout" topLeftCell="A22" zoomScaleNormal="120" workbookViewId="0">
      <selection activeCell="G7" sqref="G7"/>
    </sheetView>
  </sheetViews>
  <sheetFormatPr defaultColWidth="9.140625" defaultRowHeight="15"/>
  <cols>
    <col min="1" max="1" width="21" style="21" customWidth="1"/>
    <col min="2" max="2" width="5.7109375" style="28" customWidth="1"/>
    <col min="3" max="3" width="20" style="31" customWidth="1"/>
    <col min="4" max="4" width="9.85546875" style="31" customWidth="1"/>
    <col min="5" max="5" width="11.7109375" style="31" customWidth="1"/>
    <col min="6" max="6" width="7.85546875" style="31" customWidth="1"/>
    <col min="7" max="7" width="15.28515625" style="31" customWidth="1"/>
    <col min="8" max="8" width="15" style="31" customWidth="1"/>
    <col min="9" max="9" width="4.7109375" style="28" customWidth="1"/>
    <col min="10" max="10" width="13.28515625" style="28" customWidth="1"/>
    <col min="11" max="11" width="5.140625" style="28" customWidth="1"/>
    <col min="12" max="12" width="10.42578125" style="28" customWidth="1"/>
    <col min="13" max="13" width="6.42578125" style="21" customWidth="1"/>
    <col min="14" max="14" width="13" style="28" customWidth="1"/>
    <col min="15" max="15" width="4.5703125" style="28" customWidth="1"/>
    <col min="16" max="16" width="14.7109375" style="28" customWidth="1"/>
    <col min="17" max="17" width="6.5703125" style="28" customWidth="1"/>
    <col min="18" max="18" width="11.5703125" style="21" customWidth="1"/>
    <col min="19" max="19" width="15" style="21" customWidth="1"/>
    <col min="20" max="20" width="19.140625" style="21" bestFit="1" customWidth="1"/>
    <col min="21" max="21" width="9.140625" style="21"/>
    <col min="22" max="22" width="13.42578125" style="21" customWidth="1"/>
    <col min="23" max="16384" width="9.140625" style="21"/>
  </cols>
  <sheetData>
    <row r="1" spans="1:22" ht="16.5" customHeight="1">
      <c r="A1" s="19"/>
      <c r="B1" s="20"/>
      <c r="C1" s="27"/>
      <c r="D1" s="27"/>
      <c r="E1" s="27"/>
      <c r="F1" s="27"/>
      <c r="G1" s="27"/>
      <c r="H1" s="27"/>
      <c r="I1" s="20"/>
      <c r="J1" s="20"/>
      <c r="K1" s="20"/>
      <c r="L1" s="20"/>
      <c r="M1" s="19"/>
      <c r="N1" s="20"/>
      <c r="O1" s="20"/>
      <c r="P1" s="20"/>
      <c r="Q1" s="43"/>
      <c r="R1" s="43"/>
      <c r="S1" s="25"/>
      <c r="T1" s="89" t="s">
        <v>77</v>
      </c>
      <c r="U1" s="19"/>
      <c r="V1" s="19"/>
    </row>
    <row r="2" spans="1:22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22"/>
      <c r="L2" s="22"/>
      <c r="M2" s="19"/>
      <c r="N2" s="20"/>
      <c r="O2" s="32"/>
      <c r="P2" s="32"/>
      <c r="Q2" s="20"/>
      <c r="R2" s="19"/>
      <c r="S2" s="26"/>
      <c r="T2" s="74" t="s">
        <v>87</v>
      </c>
      <c r="U2" s="19"/>
      <c r="V2" s="19"/>
    </row>
    <row r="3" spans="1:22">
      <c r="A3" s="32"/>
      <c r="B3" s="32"/>
      <c r="C3" s="32"/>
      <c r="D3" s="32"/>
      <c r="E3" s="32"/>
      <c r="F3" s="32"/>
      <c r="G3" s="32"/>
      <c r="H3" s="32"/>
      <c r="I3" s="32"/>
      <c r="J3" s="32"/>
      <c r="K3" s="23"/>
      <c r="L3" s="23"/>
      <c r="M3" s="24"/>
      <c r="N3" s="24"/>
      <c r="O3" s="32"/>
      <c r="P3" s="33"/>
      <c r="Q3" s="24"/>
      <c r="R3" s="24"/>
      <c r="S3" s="19" t="s">
        <v>78</v>
      </c>
      <c r="T3" s="19"/>
      <c r="U3" s="19"/>
      <c r="V3" s="19"/>
    </row>
    <row r="4" spans="1:22" ht="15.75">
      <c r="A4" s="90" t="s">
        <v>62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88">
        <v>1459492.47</v>
      </c>
      <c r="U4" s="19"/>
      <c r="V4" s="19"/>
    </row>
    <row r="5" spans="1:22" ht="30.75" customHeight="1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U5" s="19"/>
      <c r="V5" s="19"/>
    </row>
    <row r="6" spans="1:22">
      <c r="A6" s="19"/>
      <c r="B6" s="20"/>
      <c r="C6" s="27"/>
      <c r="D6" s="27"/>
      <c r="E6" s="27"/>
      <c r="F6" s="27"/>
      <c r="G6" s="27"/>
      <c r="H6" s="27"/>
      <c r="I6" s="20"/>
      <c r="J6" s="20"/>
      <c r="K6" s="20"/>
      <c r="L6" s="20"/>
      <c r="M6" s="19"/>
      <c r="N6" s="20"/>
      <c r="O6" s="20"/>
      <c r="P6" s="20"/>
      <c r="Q6" s="20"/>
      <c r="R6" s="19"/>
      <c r="S6" s="21" t="s">
        <v>80</v>
      </c>
      <c r="U6" s="19"/>
      <c r="V6" s="19"/>
    </row>
    <row r="7" spans="1:22" ht="22.7" customHeight="1">
      <c r="A7" s="19"/>
      <c r="B7" s="40" t="s">
        <v>81</v>
      </c>
      <c r="C7" s="27"/>
      <c r="D7" s="27"/>
      <c r="E7" s="27"/>
      <c r="F7" s="27"/>
      <c r="G7" s="27"/>
      <c r="H7" s="27"/>
      <c r="I7" s="44"/>
      <c r="J7" s="44"/>
      <c r="K7" s="44"/>
      <c r="L7" s="44"/>
      <c r="N7" s="21"/>
      <c r="O7" s="24"/>
      <c r="P7" s="44"/>
      <c r="Q7" s="20"/>
      <c r="R7" s="19"/>
      <c r="S7" s="47"/>
      <c r="T7" s="47"/>
      <c r="U7" s="19"/>
      <c r="V7" s="19"/>
    </row>
    <row r="8" spans="1:22" ht="12.75" customHeight="1">
      <c r="A8" s="19"/>
      <c r="B8" s="27"/>
      <c r="C8" s="27"/>
      <c r="D8" s="27"/>
      <c r="E8" s="27"/>
      <c r="F8" s="27"/>
      <c r="G8" s="27"/>
      <c r="H8" s="27"/>
      <c r="I8" s="45"/>
      <c r="J8" s="45"/>
      <c r="K8" s="45"/>
      <c r="L8" s="46"/>
      <c r="N8" s="21"/>
      <c r="O8" s="24"/>
      <c r="P8" s="45"/>
      <c r="Q8" s="20"/>
      <c r="S8" s="43"/>
      <c r="T8" s="43"/>
      <c r="U8" s="19"/>
      <c r="V8" s="19"/>
    </row>
    <row r="9" spans="1:22" ht="14.25" customHeight="1">
      <c r="A9" s="41" t="s">
        <v>79</v>
      </c>
      <c r="B9" s="41"/>
      <c r="C9" s="41"/>
      <c r="D9" s="41"/>
      <c r="E9" s="41"/>
      <c r="F9" s="41"/>
      <c r="G9" s="41"/>
      <c r="H9" s="41"/>
      <c r="I9" s="41"/>
      <c r="J9" s="41"/>
      <c r="K9" s="20"/>
      <c r="L9" s="20"/>
      <c r="M9" s="19"/>
      <c r="N9" s="20"/>
      <c r="O9" s="34"/>
      <c r="P9" s="20"/>
      <c r="S9" s="43"/>
      <c r="T9" s="43"/>
      <c r="U9" s="19"/>
      <c r="V9" s="19"/>
    </row>
    <row r="10" spans="1:22" ht="11.25" customHeight="1">
      <c r="A10" s="19"/>
      <c r="B10" s="20"/>
      <c r="C10" s="27"/>
      <c r="D10" s="27"/>
      <c r="E10" s="27"/>
      <c r="F10" s="27"/>
      <c r="G10" s="27"/>
      <c r="H10" s="27"/>
      <c r="I10" s="20"/>
      <c r="J10" s="20"/>
      <c r="K10" s="20"/>
      <c r="L10" s="20"/>
      <c r="M10" s="19"/>
      <c r="N10" s="20"/>
      <c r="O10" s="20"/>
      <c r="P10" s="20"/>
      <c r="Q10" s="20"/>
      <c r="R10" s="19"/>
      <c r="S10" s="19"/>
      <c r="T10" s="19"/>
      <c r="U10" s="19"/>
      <c r="V10" s="19"/>
    </row>
    <row r="11" spans="1:22" ht="11.25" customHeight="1">
      <c r="A11" s="115" t="s">
        <v>73</v>
      </c>
      <c r="B11" s="116"/>
      <c r="C11" s="94" t="s">
        <v>1</v>
      </c>
      <c r="D11" s="94" t="s">
        <v>2</v>
      </c>
      <c r="E11" s="85"/>
      <c r="F11" s="85"/>
      <c r="G11" s="94" t="s">
        <v>31</v>
      </c>
      <c r="H11" s="95" t="s">
        <v>33</v>
      </c>
      <c r="I11" s="98" t="s">
        <v>11</v>
      </c>
      <c r="J11" s="99"/>
      <c r="K11" s="99"/>
      <c r="L11" s="99"/>
      <c r="M11" s="99"/>
      <c r="N11" s="100"/>
      <c r="O11" s="102" t="s">
        <v>10</v>
      </c>
      <c r="P11" s="103"/>
      <c r="Q11" s="103"/>
      <c r="R11" s="104"/>
      <c r="S11" s="94" t="s">
        <v>34</v>
      </c>
      <c r="T11" s="94" t="s">
        <v>67</v>
      </c>
      <c r="U11" s="19"/>
      <c r="V11" s="19"/>
    </row>
    <row r="12" spans="1:22" ht="24" customHeight="1">
      <c r="A12" s="117"/>
      <c r="B12" s="118"/>
      <c r="C12" s="94"/>
      <c r="D12" s="94"/>
      <c r="E12" s="85"/>
      <c r="F12" s="85"/>
      <c r="G12" s="94"/>
      <c r="H12" s="96"/>
      <c r="I12" s="106" t="s">
        <v>17</v>
      </c>
      <c r="J12" s="106"/>
      <c r="K12" s="106" t="s">
        <v>19</v>
      </c>
      <c r="L12" s="106"/>
      <c r="M12" s="106" t="s">
        <v>18</v>
      </c>
      <c r="N12" s="106"/>
      <c r="O12" s="107" t="s">
        <v>15</v>
      </c>
      <c r="P12" s="108"/>
      <c r="Q12" s="106" t="s">
        <v>16</v>
      </c>
      <c r="R12" s="106"/>
      <c r="S12" s="94"/>
      <c r="T12" s="94"/>
      <c r="U12" s="5"/>
      <c r="V12" s="5"/>
    </row>
    <row r="13" spans="1:22" ht="84" customHeight="1">
      <c r="A13" s="119"/>
      <c r="B13" s="120"/>
      <c r="C13" s="94"/>
      <c r="D13" s="94"/>
      <c r="E13" s="85" t="s">
        <v>85</v>
      </c>
      <c r="F13" s="85" t="s">
        <v>86</v>
      </c>
      <c r="G13" s="94"/>
      <c r="H13" s="97"/>
      <c r="I13" s="106"/>
      <c r="J13" s="106"/>
      <c r="K13" s="106"/>
      <c r="L13" s="106"/>
      <c r="M13" s="106"/>
      <c r="N13" s="106"/>
      <c r="O13" s="109"/>
      <c r="P13" s="110"/>
      <c r="Q13" s="106"/>
      <c r="R13" s="106"/>
      <c r="S13" s="94"/>
      <c r="T13" s="94"/>
      <c r="U13" s="5"/>
      <c r="V13" s="29"/>
    </row>
    <row r="14" spans="1:22" s="39" customFormat="1" ht="18.95" customHeight="1">
      <c r="A14" s="72" t="s">
        <v>71</v>
      </c>
      <c r="B14" s="72" t="s">
        <v>72</v>
      </c>
      <c r="C14" s="94"/>
      <c r="D14" s="94"/>
      <c r="E14" s="85"/>
      <c r="F14" s="85"/>
      <c r="G14" s="35" t="s">
        <v>8</v>
      </c>
      <c r="H14" s="35" t="s">
        <v>7</v>
      </c>
      <c r="I14" s="35" t="s">
        <v>3</v>
      </c>
      <c r="J14" s="36" t="s">
        <v>23</v>
      </c>
      <c r="K14" s="35" t="s">
        <v>3</v>
      </c>
      <c r="L14" s="36" t="s">
        <v>20</v>
      </c>
      <c r="M14" s="35" t="s">
        <v>3</v>
      </c>
      <c r="N14" s="35" t="s">
        <v>21</v>
      </c>
      <c r="O14" s="42" t="s">
        <v>3</v>
      </c>
      <c r="P14" s="36" t="s">
        <v>14</v>
      </c>
      <c r="Q14" s="35" t="s">
        <v>6</v>
      </c>
      <c r="R14" s="36" t="s">
        <v>22</v>
      </c>
      <c r="S14" s="94"/>
      <c r="T14" s="94"/>
      <c r="U14" s="38"/>
      <c r="V14" s="38"/>
    </row>
    <row r="15" spans="1:22" s="30" customFormat="1" ht="10.5">
      <c r="A15" s="37"/>
      <c r="B15" s="37"/>
      <c r="C15" s="37">
        <v>1</v>
      </c>
      <c r="D15" s="37">
        <v>2</v>
      </c>
      <c r="E15" s="37"/>
      <c r="F15" s="37"/>
      <c r="G15" s="37">
        <v>5</v>
      </c>
      <c r="H15" s="37">
        <v>6</v>
      </c>
      <c r="I15" s="37">
        <v>7</v>
      </c>
      <c r="J15" s="37">
        <v>8</v>
      </c>
      <c r="K15" s="37">
        <v>9</v>
      </c>
      <c r="L15" s="37">
        <v>10</v>
      </c>
      <c r="M15" s="37">
        <v>11</v>
      </c>
      <c r="N15" s="37">
        <v>12</v>
      </c>
      <c r="O15" s="37">
        <v>13</v>
      </c>
      <c r="P15" s="37">
        <v>14</v>
      </c>
      <c r="Q15" s="37">
        <v>15</v>
      </c>
      <c r="R15" s="37">
        <v>16</v>
      </c>
      <c r="S15" s="37">
        <v>17</v>
      </c>
      <c r="T15" s="37">
        <v>18</v>
      </c>
    </row>
    <row r="16" spans="1:22" s="30" customFormat="1" ht="15.75">
      <c r="A16" s="111" t="s">
        <v>74</v>
      </c>
      <c r="B16" s="37"/>
      <c r="C16" s="37" t="s">
        <v>26</v>
      </c>
      <c r="D16" s="81">
        <v>1</v>
      </c>
      <c r="E16" s="81">
        <v>17623</v>
      </c>
      <c r="F16" s="81">
        <v>0.15</v>
      </c>
      <c r="G16" s="75">
        <v>20267</v>
      </c>
      <c r="H16" s="76">
        <f>G16*D16</f>
        <v>20267</v>
      </c>
      <c r="I16" s="76"/>
      <c r="J16" s="76"/>
      <c r="K16" s="76"/>
      <c r="L16" s="76"/>
      <c r="M16" s="76">
        <v>30</v>
      </c>
      <c r="N16" s="75">
        <f t="shared" ref="N16:N24" si="0">H16*M16/100</f>
        <v>6080.1</v>
      </c>
      <c r="O16" s="76"/>
      <c r="P16" s="76"/>
      <c r="Q16" s="76"/>
      <c r="R16" s="76"/>
      <c r="S16" s="75">
        <f t="shared" ref="S16:S26" si="1">H16+N16</f>
        <v>26347.1</v>
      </c>
      <c r="T16" s="76">
        <f>S16*12</f>
        <v>316165.19999999995</v>
      </c>
    </row>
    <row r="17" spans="1:20" s="30" customFormat="1" ht="15.75">
      <c r="A17" s="112"/>
      <c r="B17" s="37"/>
      <c r="C17" s="37" t="s">
        <v>38</v>
      </c>
      <c r="D17" s="81">
        <v>1</v>
      </c>
      <c r="E17" s="81">
        <v>18239.810000000001</v>
      </c>
      <c r="F17" s="81"/>
      <c r="G17" s="77">
        <v>18239.805</v>
      </c>
      <c r="H17" s="77">
        <v>18239.805</v>
      </c>
      <c r="I17" s="76"/>
      <c r="J17" s="76"/>
      <c r="K17" s="76"/>
      <c r="L17" s="76"/>
      <c r="M17" s="76">
        <v>30</v>
      </c>
      <c r="N17" s="75">
        <f t="shared" si="0"/>
        <v>5471.9414999999999</v>
      </c>
      <c r="O17" s="76"/>
      <c r="P17" s="76"/>
      <c r="Q17" s="76"/>
      <c r="R17" s="76"/>
      <c r="S17" s="75">
        <f t="shared" si="1"/>
        <v>23711.746500000001</v>
      </c>
      <c r="T17" s="76">
        <f t="shared" ref="T17:T52" si="2">S17*12</f>
        <v>284540.95799999998</v>
      </c>
    </row>
    <row r="18" spans="1:20" s="30" customFormat="1" ht="15.75">
      <c r="A18" s="112"/>
      <c r="B18" s="37"/>
      <c r="C18" s="37" t="s">
        <v>39</v>
      </c>
      <c r="D18" s="81">
        <v>1</v>
      </c>
      <c r="E18" s="81">
        <v>18239.810000000001</v>
      </c>
      <c r="F18" s="81"/>
      <c r="G18" s="77">
        <v>18239.805</v>
      </c>
      <c r="H18" s="77">
        <v>18239.805</v>
      </c>
      <c r="I18" s="76"/>
      <c r="J18" s="76"/>
      <c r="K18" s="76"/>
      <c r="L18" s="76"/>
      <c r="M18" s="76">
        <v>30</v>
      </c>
      <c r="N18" s="75">
        <f t="shared" si="0"/>
        <v>5471.9414999999999</v>
      </c>
      <c r="O18" s="76"/>
      <c r="P18" s="76"/>
      <c r="Q18" s="76"/>
      <c r="R18" s="76"/>
      <c r="S18" s="75">
        <f t="shared" si="1"/>
        <v>23711.746500000001</v>
      </c>
      <c r="T18" s="76">
        <f t="shared" si="2"/>
        <v>284540.95799999998</v>
      </c>
    </row>
    <row r="19" spans="1:20" s="30" customFormat="1" ht="15.75">
      <c r="A19" s="112"/>
      <c r="B19" s="37"/>
      <c r="C19" s="37" t="s">
        <v>40</v>
      </c>
      <c r="D19" s="81">
        <v>1</v>
      </c>
      <c r="E19" s="81">
        <v>6356</v>
      </c>
      <c r="F19" s="81"/>
      <c r="G19" s="76">
        <v>6356</v>
      </c>
      <c r="H19" s="76">
        <v>6356</v>
      </c>
      <c r="I19" s="76"/>
      <c r="J19" s="76"/>
      <c r="K19" s="76"/>
      <c r="L19" s="76"/>
      <c r="M19" s="76">
        <v>30</v>
      </c>
      <c r="N19" s="76">
        <f t="shared" si="0"/>
        <v>1906.8</v>
      </c>
      <c r="O19" s="76"/>
      <c r="P19" s="76"/>
      <c r="Q19" s="76"/>
      <c r="R19" s="76"/>
      <c r="S19" s="75">
        <f t="shared" si="1"/>
        <v>8262.7999999999993</v>
      </c>
      <c r="T19" s="76">
        <f t="shared" si="2"/>
        <v>99153.599999999991</v>
      </c>
    </row>
    <row r="20" spans="1:20" s="30" customFormat="1" ht="15.75">
      <c r="A20" s="112"/>
      <c r="B20" s="37"/>
      <c r="C20" s="37" t="s">
        <v>41</v>
      </c>
      <c r="D20" s="81">
        <v>1</v>
      </c>
      <c r="E20" s="81">
        <v>6055</v>
      </c>
      <c r="F20" s="81"/>
      <c r="G20" s="76">
        <v>6055</v>
      </c>
      <c r="H20" s="76">
        <v>6055</v>
      </c>
      <c r="I20" s="76"/>
      <c r="J20" s="76"/>
      <c r="K20" s="76"/>
      <c r="L20" s="76"/>
      <c r="M20" s="76">
        <v>15</v>
      </c>
      <c r="N20" s="76">
        <v>908.25</v>
      </c>
      <c r="O20" s="76"/>
      <c r="P20" s="76"/>
      <c r="Q20" s="76"/>
      <c r="R20" s="76"/>
      <c r="S20" s="75">
        <f t="shared" si="1"/>
        <v>6963.25</v>
      </c>
      <c r="T20" s="76">
        <f t="shared" si="2"/>
        <v>83559</v>
      </c>
    </row>
    <row r="21" spans="1:20" s="30" customFormat="1" ht="15.75">
      <c r="A21" s="112"/>
      <c r="B21" s="37"/>
      <c r="C21" s="37" t="s">
        <v>42</v>
      </c>
      <c r="D21" s="81">
        <v>1</v>
      </c>
      <c r="E21" s="81">
        <v>6055</v>
      </c>
      <c r="F21" s="81"/>
      <c r="G21" s="76">
        <v>6055</v>
      </c>
      <c r="H21" s="76">
        <v>6055</v>
      </c>
      <c r="I21" s="76"/>
      <c r="J21" s="76"/>
      <c r="K21" s="76"/>
      <c r="L21" s="76"/>
      <c r="M21" s="76">
        <v>15</v>
      </c>
      <c r="N21" s="76">
        <v>908.25</v>
      </c>
      <c r="O21" s="76"/>
      <c r="P21" s="76"/>
      <c r="Q21" s="76"/>
      <c r="R21" s="76"/>
      <c r="S21" s="75">
        <f t="shared" si="1"/>
        <v>6963.25</v>
      </c>
      <c r="T21" s="76">
        <f t="shared" si="2"/>
        <v>83559</v>
      </c>
    </row>
    <row r="22" spans="1:20" s="30" customFormat="1" ht="15.75">
      <c r="A22" s="112"/>
      <c r="B22" s="37"/>
      <c r="C22" s="37" t="s">
        <v>43</v>
      </c>
      <c r="D22" s="81">
        <v>1</v>
      </c>
      <c r="E22" s="81">
        <v>4538</v>
      </c>
      <c r="F22" s="81"/>
      <c r="G22" s="76">
        <v>4538</v>
      </c>
      <c r="H22" s="76">
        <v>4538</v>
      </c>
      <c r="I22" s="76"/>
      <c r="J22" s="76"/>
      <c r="K22" s="76"/>
      <c r="L22" s="76"/>
      <c r="M22" s="76">
        <v>15</v>
      </c>
      <c r="N22" s="76">
        <f t="shared" si="0"/>
        <v>680.7</v>
      </c>
      <c r="O22" s="76"/>
      <c r="P22" s="76"/>
      <c r="Q22" s="76"/>
      <c r="R22" s="76"/>
      <c r="S22" s="75">
        <f t="shared" si="1"/>
        <v>5218.7</v>
      </c>
      <c r="T22" s="76">
        <f t="shared" si="2"/>
        <v>62624.399999999994</v>
      </c>
    </row>
    <row r="23" spans="1:20" s="30" customFormat="1" ht="15.75">
      <c r="A23" s="112"/>
      <c r="B23" s="37"/>
      <c r="C23" s="37" t="s">
        <v>44</v>
      </c>
      <c r="D23" s="81">
        <v>1</v>
      </c>
      <c r="E23" s="81">
        <v>5771</v>
      </c>
      <c r="F23" s="81"/>
      <c r="G23" s="76">
        <v>5771</v>
      </c>
      <c r="H23" s="76">
        <v>5771</v>
      </c>
      <c r="I23" s="76"/>
      <c r="J23" s="76"/>
      <c r="K23" s="76"/>
      <c r="L23" s="76"/>
      <c r="M23" s="76">
        <v>30</v>
      </c>
      <c r="N23" s="76">
        <f t="shared" si="0"/>
        <v>1731.3</v>
      </c>
      <c r="O23" s="76"/>
      <c r="P23" s="76"/>
      <c r="Q23" s="76"/>
      <c r="R23" s="76"/>
      <c r="S23" s="75">
        <f t="shared" si="1"/>
        <v>7502.3</v>
      </c>
      <c r="T23" s="76">
        <f t="shared" si="2"/>
        <v>90027.6</v>
      </c>
    </row>
    <row r="24" spans="1:20" s="30" customFormat="1" ht="15.75">
      <c r="A24" s="112"/>
      <c r="B24" s="37"/>
      <c r="C24" s="37" t="s">
        <v>45</v>
      </c>
      <c r="D24" s="81">
        <v>1</v>
      </c>
      <c r="E24" s="81">
        <v>5246</v>
      </c>
      <c r="F24" s="81"/>
      <c r="G24" s="76">
        <v>5246</v>
      </c>
      <c r="H24" s="76">
        <v>5246</v>
      </c>
      <c r="I24" s="76"/>
      <c r="J24" s="76"/>
      <c r="K24" s="76"/>
      <c r="L24" s="76"/>
      <c r="M24" s="76">
        <v>30</v>
      </c>
      <c r="N24" s="76">
        <f t="shared" si="0"/>
        <v>1573.8</v>
      </c>
      <c r="O24" s="76"/>
      <c r="P24" s="76"/>
      <c r="Q24" s="76"/>
      <c r="R24" s="76"/>
      <c r="S24" s="75">
        <f t="shared" si="1"/>
        <v>6819.8</v>
      </c>
      <c r="T24" s="76">
        <f t="shared" si="2"/>
        <v>81837.600000000006</v>
      </c>
    </row>
    <row r="25" spans="1:20" s="30" customFormat="1" ht="15.75">
      <c r="A25" s="112"/>
      <c r="B25" s="37"/>
      <c r="C25" s="37" t="s">
        <v>46</v>
      </c>
      <c r="D25" s="81">
        <v>0.5</v>
      </c>
      <c r="E25" s="81">
        <v>5771</v>
      </c>
      <c r="F25" s="81"/>
      <c r="G25" s="76">
        <v>5771</v>
      </c>
      <c r="H25" s="76">
        <v>2886</v>
      </c>
      <c r="I25" s="76"/>
      <c r="J25" s="76"/>
      <c r="K25" s="76"/>
      <c r="L25" s="76"/>
      <c r="M25" s="76">
        <v>15</v>
      </c>
      <c r="N25" s="76">
        <v>432.83</v>
      </c>
      <c r="O25" s="76"/>
      <c r="P25" s="76"/>
      <c r="Q25" s="76"/>
      <c r="R25" s="76"/>
      <c r="S25" s="75">
        <v>3318.33</v>
      </c>
      <c r="T25" s="76">
        <v>39819.96</v>
      </c>
    </row>
    <row r="26" spans="1:20" s="30" customFormat="1" ht="32.25" customHeight="1">
      <c r="A26" s="112"/>
      <c r="B26" s="37"/>
      <c r="C26" s="87" t="s">
        <v>82</v>
      </c>
      <c r="D26" s="81">
        <v>1</v>
      </c>
      <c r="E26" s="81">
        <v>3947</v>
      </c>
      <c r="F26" s="81"/>
      <c r="G26" s="76">
        <v>3947</v>
      </c>
      <c r="H26" s="76">
        <v>3947</v>
      </c>
      <c r="I26" s="76"/>
      <c r="J26" s="76"/>
      <c r="K26" s="76"/>
      <c r="L26" s="76"/>
      <c r="M26" s="76">
        <v>20</v>
      </c>
      <c r="N26" s="76">
        <v>789.4</v>
      </c>
      <c r="O26" s="76"/>
      <c r="P26" s="76"/>
      <c r="Q26" s="76"/>
      <c r="R26" s="76"/>
      <c r="S26" s="75">
        <f t="shared" si="1"/>
        <v>4736.3999999999996</v>
      </c>
      <c r="T26" s="76">
        <f t="shared" si="2"/>
        <v>56836.799999999996</v>
      </c>
    </row>
    <row r="27" spans="1:20" s="30" customFormat="1" ht="15.75">
      <c r="A27" s="112"/>
      <c r="B27" s="37"/>
      <c r="C27" s="37" t="s">
        <v>48</v>
      </c>
      <c r="D27" s="81">
        <v>0.5</v>
      </c>
      <c r="E27" s="81">
        <v>7070</v>
      </c>
      <c r="F27" s="81">
        <v>0.15</v>
      </c>
      <c r="G27" s="77">
        <v>8131</v>
      </c>
      <c r="H27" s="77">
        <f>G27*D27</f>
        <v>4065.5</v>
      </c>
      <c r="I27" s="76"/>
      <c r="J27" s="76"/>
      <c r="K27" s="76"/>
      <c r="L27" s="76"/>
      <c r="M27" s="76">
        <v>30</v>
      </c>
      <c r="N27" s="75">
        <v>1219.8</v>
      </c>
      <c r="O27" s="76"/>
      <c r="P27" s="76"/>
      <c r="Q27" s="76"/>
      <c r="R27" s="76"/>
      <c r="S27" s="75">
        <v>5285.8</v>
      </c>
      <c r="T27" s="76">
        <f t="shared" si="2"/>
        <v>63429.600000000006</v>
      </c>
    </row>
    <row r="28" spans="1:20" s="30" customFormat="1" ht="15.75">
      <c r="A28" s="112"/>
      <c r="B28" s="37"/>
      <c r="C28" s="37" t="s">
        <v>49</v>
      </c>
      <c r="D28" s="81">
        <v>1</v>
      </c>
      <c r="E28" s="81">
        <v>4693</v>
      </c>
      <c r="F28" s="81"/>
      <c r="G28" s="76">
        <v>4693</v>
      </c>
      <c r="H28" s="76">
        <v>4693</v>
      </c>
      <c r="I28" s="76"/>
      <c r="J28" s="76"/>
      <c r="K28" s="76">
        <v>10</v>
      </c>
      <c r="L28" s="76">
        <f>K28*H28/100</f>
        <v>469.3</v>
      </c>
      <c r="M28" s="76">
        <v>20</v>
      </c>
      <c r="N28" s="76">
        <f t="shared" ref="N28:N52" si="3">H28*M28/100</f>
        <v>938.6</v>
      </c>
      <c r="O28" s="76">
        <v>4</v>
      </c>
      <c r="P28" s="76">
        <f>O28*H28/100</f>
        <v>187.72</v>
      </c>
      <c r="Q28" s="76"/>
      <c r="R28" s="76"/>
      <c r="S28" s="76">
        <f>H28+L28+N28+P28</f>
        <v>6288.6200000000008</v>
      </c>
      <c r="T28" s="76">
        <f t="shared" si="2"/>
        <v>75463.44</v>
      </c>
    </row>
    <row r="29" spans="1:20" s="30" customFormat="1" ht="15.75">
      <c r="A29" s="112"/>
      <c r="B29" s="37"/>
      <c r="C29" s="37" t="s">
        <v>50</v>
      </c>
      <c r="D29" s="81">
        <v>1.5</v>
      </c>
      <c r="E29" s="81">
        <v>3730</v>
      </c>
      <c r="F29" s="81"/>
      <c r="G29" s="76">
        <v>3730</v>
      </c>
      <c r="H29" s="76">
        <v>5595</v>
      </c>
      <c r="I29" s="76"/>
      <c r="J29" s="76"/>
      <c r="K29" s="76"/>
      <c r="L29" s="76"/>
      <c r="M29" s="76">
        <v>30</v>
      </c>
      <c r="N29" s="76">
        <f t="shared" si="3"/>
        <v>1678.5</v>
      </c>
      <c r="O29" s="76"/>
      <c r="P29" s="76"/>
      <c r="Q29" s="76"/>
      <c r="R29" s="76"/>
      <c r="S29" s="76">
        <f t="shared" ref="S29:S48" si="4">H29+N29</f>
        <v>7273.5</v>
      </c>
      <c r="T29" s="76">
        <f t="shared" si="2"/>
        <v>87282</v>
      </c>
    </row>
    <row r="30" spans="1:20" s="30" customFormat="1" ht="15.75">
      <c r="A30" s="112"/>
      <c r="B30" s="37"/>
      <c r="C30" s="37" t="s">
        <v>51</v>
      </c>
      <c r="D30" s="81">
        <v>1</v>
      </c>
      <c r="E30" s="81">
        <v>3730</v>
      </c>
      <c r="F30" s="81"/>
      <c r="G30" s="76">
        <v>3730</v>
      </c>
      <c r="H30" s="76">
        <v>3730</v>
      </c>
      <c r="I30" s="76"/>
      <c r="J30" s="76"/>
      <c r="K30" s="76"/>
      <c r="L30" s="76"/>
      <c r="M30" s="76">
        <v>10</v>
      </c>
      <c r="N30" s="76">
        <f t="shared" si="3"/>
        <v>373</v>
      </c>
      <c r="O30" s="76"/>
      <c r="P30" s="76"/>
      <c r="Q30" s="76"/>
      <c r="R30" s="76"/>
      <c r="S30" s="76">
        <f t="shared" si="4"/>
        <v>4103</v>
      </c>
      <c r="T30" s="76">
        <f t="shared" si="2"/>
        <v>49236</v>
      </c>
    </row>
    <row r="31" spans="1:20" s="30" customFormat="1" ht="15.75">
      <c r="A31" s="112"/>
      <c r="B31" s="37"/>
      <c r="C31" s="37" t="s">
        <v>51</v>
      </c>
      <c r="D31" s="81">
        <v>1</v>
      </c>
      <c r="E31" s="81">
        <v>3730</v>
      </c>
      <c r="F31" s="81"/>
      <c r="G31" s="76">
        <v>3730</v>
      </c>
      <c r="H31" s="76">
        <v>3730</v>
      </c>
      <c r="I31" s="76"/>
      <c r="J31" s="76"/>
      <c r="K31" s="76"/>
      <c r="L31" s="76"/>
      <c r="M31" s="76">
        <v>30</v>
      </c>
      <c r="N31" s="76">
        <f t="shared" si="3"/>
        <v>1119</v>
      </c>
      <c r="O31" s="76"/>
      <c r="P31" s="76"/>
      <c r="Q31" s="76"/>
      <c r="R31" s="76"/>
      <c r="S31" s="76">
        <f t="shared" si="4"/>
        <v>4849</v>
      </c>
      <c r="T31" s="76">
        <f t="shared" si="2"/>
        <v>58188</v>
      </c>
    </row>
    <row r="32" spans="1:20" s="30" customFormat="1" ht="15.75">
      <c r="A32" s="112"/>
      <c r="B32" s="37"/>
      <c r="C32" s="37" t="s">
        <v>51</v>
      </c>
      <c r="D32" s="81">
        <v>1.5</v>
      </c>
      <c r="E32" s="81">
        <v>3730</v>
      </c>
      <c r="F32" s="81"/>
      <c r="G32" s="76">
        <v>3730</v>
      </c>
      <c r="H32" s="76">
        <v>5595</v>
      </c>
      <c r="I32" s="76"/>
      <c r="J32" s="76"/>
      <c r="K32" s="76"/>
      <c r="L32" s="76"/>
      <c r="M32" s="76">
        <v>30</v>
      </c>
      <c r="N32" s="76">
        <f t="shared" si="3"/>
        <v>1678.5</v>
      </c>
      <c r="O32" s="76"/>
      <c r="P32" s="76"/>
      <c r="Q32" s="76"/>
      <c r="R32" s="76"/>
      <c r="S32" s="76">
        <v>7273.5</v>
      </c>
      <c r="T32" s="76">
        <v>87282</v>
      </c>
    </row>
    <row r="33" spans="1:21" s="30" customFormat="1" ht="19.5" customHeight="1">
      <c r="A33" s="112"/>
      <c r="B33" s="37"/>
      <c r="C33" s="37" t="s">
        <v>52</v>
      </c>
      <c r="D33" s="81">
        <v>0.5</v>
      </c>
      <c r="E33" s="81">
        <v>5771</v>
      </c>
      <c r="F33" s="81"/>
      <c r="G33" s="76">
        <v>5771</v>
      </c>
      <c r="H33" s="76">
        <v>2886</v>
      </c>
      <c r="I33" s="76"/>
      <c r="J33" s="76"/>
      <c r="K33" s="76"/>
      <c r="L33" s="76"/>
      <c r="M33" s="76">
        <v>15</v>
      </c>
      <c r="N33" s="76">
        <v>432.83</v>
      </c>
      <c r="O33" s="76"/>
      <c r="P33" s="76"/>
      <c r="Q33" s="76"/>
      <c r="R33" s="76"/>
      <c r="S33" s="76">
        <v>3318.33</v>
      </c>
      <c r="T33" s="76">
        <v>39819.96</v>
      </c>
    </row>
    <row r="34" spans="1:21" s="30" customFormat="1" ht="30" customHeight="1">
      <c r="A34" s="112"/>
      <c r="B34" s="37"/>
      <c r="C34" s="87" t="s">
        <v>53</v>
      </c>
      <c r="D34" s="81">
        <v>1</v>
      </c>
      <c r="E34" s="81">
        <v>6756</v>
      </c>
      <c r="F34" s="81">
        <v>0.15</v>
      </c>
      <c r="G34" s="77">
        <v>7770</v>
      </c>
      <c r="H34" s="77">
        <v>7770</v>
      </c>
      <c r="I34" s="76"/>
      <c r="J34" s="76"/>
      <c r="K34" s="76"/>
      <c r="L34" s="76"/>
      <c r="M34" s="80">
        <v>30</v>
      </c>
      <c r="N34" s="76">
        <f t="shared" si="3"/>
        <v>2331</v>
      </c>
      <c r="O34" s="76"/>
      <c r="P34" s="76"/>
      <c r="Q34" s="76"/>
      <c r="R34" s="76"/>
      <c r="S34" s="76">
        <f t="shared" si="4"/>
        <v>10101</v>
      </c>
      <c r="T34" s="76">
        <f t="shared" si="2"/>
        <v>121212</v>
      </c>
    </row>
    <row r="35" spans="1:21" s="30" customFormat="1" ht="15.75">
      <c r="A35" s="86"/>
      <c r="B35" s="37"/>
      <c r="C35" s="87" t="s">
        <v>54</v>
      </c>
      <c r="D35" s="81">
        <v>1</v>
      </c>
      <c r="E35" s="81">
        <v>4435</v>
      </c>
      <c r="F35" s="81"/>
      <c r="G35" s="77">
        <v>4435</v>
      </c>
      <c r="H35" s="77">
        <v>4435</v>
      </c>
      <c r="I35" s="76"/>
      <c r="J35" s="76"/>
      <c r="K35" s="76"/>
      <c r="L35" s="76"/>
      <c r="M35" s="80">
        <v>30</v>
      </c>
      <c r="N35" s="76">
        <v>1330.5</v>
      </c>
      <c r="O35" s="76">
        <v>4</v>
      </c>
      <c r="P35" s="76">
        <v>177.4</v>
      </c>
      <c r="Q35" s="76"/>
      <c r="R35" s="76"/>
      <c r="S35" s="76">
        <v>3942.9</v>
      </c>
      <c r="T35" s="76">
        <v>71314.8</v>
      </c>
    </row>
    <row r="36" spans="1:21" s="30" customFormat="1" ht="15.75">
      <c r="A36" s="86"/>
      <c r="B36" s="37"/>
      <c r="C36" s="87" t="s">
        <v>55</v>
      </c>
      <c r="D36" s="81">
        <v>1</v>
      </c>
      <c r="E36" s="81">
        <v>4178</v>
      </c>
      <c r="F36" s="81"/>
      <c r="G36" s="77">
        <v>4178</v>
      </c>
      <c r="H36" s="77">
        <v>4178</v>
      </c>
      <c r="I36" s="76"/>
      <c r="J36" s="76"/>
      <c r="K36" s="76"/>
      <c r="L36" s="76"/>
      <c r="M36" s="80">
        <v>30</v>
      </c>
      <c r="N36" s="76">
        <v>1253.4000000000001</v>
      </c>
      <c r="O36" s="76"/>
      <c r="P36" s="76"/>
      <c r="Q36" s="76"/>
      <c r="R36" s="76"/>
      <c r="S36" s="76">
        <v>5431.4</v>
      </c>
      <c r="T36" s="76">
        <v>65176.800000000003</v>
      </c>
    </row>
    <row r="37" spans="1:21" s="30" customFormat="1" ht="15.75">
      <c r="A37" s="86"/>
      <c r="B37" s="37"/>
      <c r="C37" s="87" t="s">
        <v>56</v>
      </c>
      <c r="D37" s="81">
        <v>0.5</v>
      </c>
      <c r="E37" s="81">
        <v>4178</v>
      </c>
      <c r="F37" s="81">
        <v>0.15</v>
      </c>
      <c r="G37" s="77">
        <v>4805</v>
      </c>
      <c r="H37" s="77">
        <v>2403</v>
      </c>
      <c r="I37" s="76"/>
      <c r="J37" s="76"/>
      <c r="K37" s="76"/>
      <c r="L37" s="76"/>
      <c r="M37" s="80">
        <v>30</v>
      </c>
      <c r="N37" s="76">
        <v>720.9</v>
      </c>
      <c r="O37" s="76"/>
      <c r="P37" s="76"/>
      <c r="Q37" s="76"/>
      <c r="R37" s="76"/>
      <c r="S37" s="76">
        <v>3123.9</v>
      </c>
      <c r="T37" s="76">
        <v>37486.800000000003</v>
      </c>
    </row>
    <row r="38" spans="1:21" s="30" customFormat="1" ht="15.75">
      <c r="A38" s="111" t="s">
        <v>75</v>
      </c>
      <c r="B38" s="37"/>
      <c r="C38" s="37" t="s">
        <v>57</v>
      </c>
      <c r="D38" s="81">
        <v>3</v>
      </c>
      <c r="E38" s="81">
        <v>9018</v>
      </c>
      <c r="F38" s="81">
        <v>0.15</v>
      </c>
      <c r="G38" s="76">
        <v>10370</v>
      </c>
      <c r="H38" s="76">
        <f>G38*D38</f>
        <v>31110</v>
      </c>
      <c r="I38" s="76"/>
      <c r="J38" s="76"/>
      <c r="K38" s="76"/>
      <c r="L38" s="76"/>
      <c r="M38" s="80">
        <v>30</v>
      </c>
      <c r="N38" s="76">
        <f t="shared" si="3"/>
        <v>9333</v>
      </c>
      <c r="O38" s="76"/>
      <c r="P38" s="76"/>
      <c r="Q38" s="76"/>
      <c r="R38" s="76"/>
      <c r="S38" s="76">
        <f t="shared" si="4"/>
        <v>40443</v>
      </c>
      <c r="T38" s="76">
        <f t="shared" si="2"/>
        <v>485316</v>
      </c>
      <c r="U38" s="79"/>
    </row>
    <row r="39" spans="1:21" s="30" customFormat="1" ht="15.75">
      <c r="A39" s="112"/>
      <c r="B39" s="37"/>
      <c r="C39" s="37" t="s">
        <v>57</v>
      </c>
      <c r="D39" s="81">
        <v>1</v>
      </c>
      <c r="E39" s="81">
        <v>6317</v>
      </c>
      <c r="F39" s="81">
        <v>0.15</v>
      </c>
      <c r="G39" s="76">
        <v>10370</v>
      </c>
      <c r="H39" s="76">
        <f>G39*D39</f>
        <v>10370</v>
      </c>
      <c r="I39" s="76"/>
      <c r="J39" s="76"/>
      <c r="K39" s="76">
        <v>15</v>
      </c>
      <c r="L39" s="76">
        <f>K39*H39/100</f>
        <v>1555.5</v>
      </c>
      <c r="M39" s="80">
        <v>30</v>
      </c>
      <c r="N39" s="76">
        <f t="shared" si="3"/>
        <v>3111</v>
      </c>
      <c r="O39" s="76"/>
      <c r="P39" s="76"/>
      <c r="Q39" s="76"/>
      <c r="R39" s="76"/>
      <c r="S39" s="76">
        <f>H39+L39+N39</f>
        <v>15036.5</v>
      </c>
      <c r="T39" s="76">
        <f t="shared" si="2"/>
        <v>180438</v>
      </c>
      <c r="U39" s="79"/>
    </row>
    <row r="40" spans="1:21" s="30" customFormat="1" ht="15.75">
      <c r="A40" s="112"/>
      <c r="B40" s="37"/>
      <c r="C40" s="37" t="s">
        <v>58</v>
      </c>
      <c r="D40" s="82">
        <v>14.5</v>
      </c>
      <c r="E40" s="82">
        <v>6317</v>
      </c>
      <c r="F40" s="82">
        <v>0.15</v>
      </c>
      <c r="G40" s="77">
        <v>7265</v>
      </c>
      <c r="H40" s="77">
        <v>105342.5</v>
      </c>
      <c r="I40" s="76"/>
      <c r="J40" s="76"/>
      <c r="K40" s="76"/>
      <c r="L40" s="76"/>
      <c r="M40" s="80">
        <v>10</v>
      </c>
      <c r="N40" s="75">
        <f t="shared" si="3"/>
        <v>10534.25</v>
      </c>
      <c r="O40" s="76"/>
      <c r="P40" s="76"/>
      <c r="Q40" s="76"/>
      <c r="R40" s="76"/>
      <c r="S40" s="76">
        <f t="shared" si="4"/>
        <v>115876.75</v>
      </c>
      <c r="T40" s="76">
        <f t="shared" si="2"/>
        <v>1390521</v>
      </c>
      <c r="U40" s="79"/>
    </row>
    <row r="41" spans="1:21" s="30" customFormat="1" ht="15.75">
      <c r="A41" s="112"/>
      <c r="B41" s="37"/>
      <c r="C41" s="37" t="s">
        <v>58</v>
      </c>
      <c r="D41" s="83">
        <v>14.9</v>
      </c>
      <c r="E41" s="83">
        <v>6317</v>
      </c>
      <c r="F41" s="83">
        <v>0.15</v>
      </c>
      <c r="G41" s="77">
        <v>7265</v>
      </c>
      <c r="H41" s="77">
        <v>108248.5</v>
      </c>
      <c r="I41" s="76"/>
      <c r="J41" s="76"/>
      <c r="K41" s="76"/>
      <c r="L41" s="76"/>
      <c r="M41" s="80">
        <v>15</v>
      </c>
      <c r="N41" s="75">
        <f t="shared" si="3"/>
        <v>16237.275</v>
      </c>
      <c r="O41" s="76"/>
      <c r="P41" s="76"/>
      <c r="Q41" s="76"/>
      <c r="R41" s="76"/>
      <c r="S41" s="76">
        <f t="shared" si="4"/>
        <v>124485.77499999999</v>
      </c>
      <c r="T41" s="76">
        <f t="shared" si="2"/>
        <v>1493829.2999999998</v>
      </c>
      <c r="U41" s="79"/>
    </row>
    <row r="42" spans="1:21" s="30" customFormat="1" ht="15.75">
      <c r="A42" s="112"/>
      <c r="B42" s="37"/>
      <c r="C42" s="37" t="s">
        <v>58</v>
      </c>
      <c r="D42" s="82">
        <v>17.5</v>
      </c>
      <c r="E42" s="82">
        <v>6317</v>
      </c>
      <c r="F42" s="82">
        <v>0.15</v>
      </c>
      <c r="G42" s="77">
        <v>7264.55</v>
      </c>
      <c r="H42" s="77">
        <f>G42*D42</f>
        <v>127129.625</v>
      </c>
      <c r="I42" s="76"/>
      <c r="J42" s="76"/>
      <c r="K42" s="76"/>
      <c r="L42" s="76"/>
      <c r="M42" s="80">
        <v>20</v>
      </c>
      <c r="N42" s="75">
        <f t="shared" si="3"/>
        <v>25425.924999999999</v>
      </c>
      <c r="O42" s="76"/>
      <c r="P42" s="76"/>
      <c r="Q42" s="76"/>
      <c r="R42" s="76"/>
      <c r="S42" s="76">
        <f t="shared" si="4"/>
        <v>152555.54999999999</v>
      </c>
      <c r="T42" s="76">
        <f t="shared" si="2"/>
        <v>1830666.5999999999</v>
      </c>
      <c r="U42" s="79"/>
    </row>
    <row r="43" spans="1:21" s="30" customFormat="1" ht="15.75">
      <c r="A43" s="113"/>
      <c r="B43" s="37"/>
      <c r="C43" s="37" t="s">
        <v>58</v>
      </c>
      <c r="D43" s="82">
        <v>49.1</v>
      </c>
      <c r="E43" s="82">
        <v>6317</v>
      </c>
      <c r="F43" s="82">
        <v>0.15</v>
      </c>
      <c r="G43" s="77">
        <v>7264.55</v>
      </c>
      <c r="H43" s="77">
        <v>356712</v>
      </c>
      <c r="I43" s="76"/>
      <c r="J43" s="76"/>
      <c r="K43" s="76"/>
      <c r="L43" s="76"/>
      <c r="M43" s="80">
        <v>30</v>
      </c>
      <c r="N43" s="75">
        <f t="shared" si="3"/>
        <v>107013.6</v>
      </c>
      <c r="O43" s="76"/>
      <c r="P43" s="76"/>
      <c r="Q43" s="76"/>
      <c r="R43" s="76"/>
      <c r="S43" s="76">
        <f t="shared" si="4"/>
        <v>463725.6</v>
      </c>
      <c r="T43" s="76">
        <f t="shared" si="2"/>
        <v>5564707.1999999993</v>
      </c>
    </row>
    <row r="44" spans="1:21" s="30" customFormat="1" ht="15.75">
      <c r="A44" s="114" t="s">
        <v>76</v>
      </c>
      <c r="B44" s="73"/>
      <c r="C44" s="37" t="s">
        <v>57</v>
      </c>
      <c r="D44" s="82">
        <v>2</v>
      </c>
      <c r="E44" s="82">
        <v>9018</v>
      </c>
      <c r="F44" s="82">
        <v>0.15</v>
      </c>
      <c r="G44" s="77">
        <v>10370</v>
      </c>
      <c r="H44" s="77">
        <v>20740</v>
      </c>
      <c r="I44" s="76"/>
      <c r="J44" s="76"/>
      <c r="K44" s="76"/>
      <c r="L44" s="76"/>
      <c r="M44" s="80">
        <v>30</v>
      </c>
      <c r="N44" s="75">
        <f t="shared" si="3"/>
        <v>6222</v>
      </c>
      <c r="O44" s="76"/>
      <c r="P44" s="76"/>
      <c r="Q44" s="76"/>
      <c r="R44" s="76"/>
      <c r="S44" s="76">
        <f t="shared" si="4"/>
        <v>26962</v>
      </c>
      <c r="T44" s="76">
        <f t="shared" si="2"/>
        <v>323544</v>
      </c>
    </row>
    <row r="45" spans="1:21" s="30" customFormat="1" ht="15.75">
      <c r="A45" s="114"/>
      <c r="B45" s="73"/>
      <c r="C45" s="37" t="s">
        <v>58</v>
      </c>
      <c r="D45" s="82">
        <v>6</v>
      </c>
      <c r="E45" s="82">
        <v>6317</v>
      </c>
      <c r="F45" s="82">
        <v>0.15</v>
      </c>
      <c r="G45" s="77">
        <v>7265</v>
      </c>
      <c r="H45" s="77">
        <f>G45*D45</f>
        <v>43590</v>
      </c>
      <c r="I45" s="76"/>
      <c r="J45" s="76"/>
      <c r="K45" s="76"/>
      <c r="L45" s="76"/>
      <c r="M45" s="80">
        <v>10</v>
      </c>
      <c r="N45" s="75">
        <f t="shared" si="3"/>
        <v>4359</v>
      </c>
      <c r="O45" s="76"/>
      <c r="P45" s="76"/>
      <c r="Q45" s="76"/>
      <c r="R45" s="76"/>
      <c r="S45" s="76">
        <f t="shared" si="4"/>
        <v>47949</v>
      </c>
      <c r="T45" s="76">
        <f t="shared" si="2"/>
        <v>575388</v>
      </c>
    </row>
    <row r="46" spans="1:21" s="30" customFormat="1" ht="15.75">
      <c r="A46" s="114"/>
      <c r="B46" s="73"/>
      <c r="C46" s="37" t="s">
        <v>58</v>
      </c>
      <c r="D46" s="82">
        <v>5.9</v>
      </c>
      <c r="E46" s="82">
        <v>6317</v>
      </c>
      <c r="F46" s="82">
        <v>0.15</v>
      </c>
      <c r="G46" s="77">
        <v>7265</v>
      </c>
      <c r="H46" s="77">
        <f t="shared" ref="H46:H48" si="5">G46*D46</f>
        <v>42863.5</v>
      </c>
      <c r="I46" s="76"/>
      <c r="J46" s="76"/>
      <c r="K46" s="76"/>
      <c r="L46" s="76"/>
      <c r="M46" s="80">
        <v>15</v>
      </c>
      <c r="N46" s="75">
        <f t="shared" si="3"/>
        <v>6429.5249999999996</v>
      </c>
      <c r="O46" s="76"/>
      <c r="P46" s="76"/>
      <c r="Q46" s="76"/>
      <c r="R46" s="76"/>
      <c r="S46" s="76">
        <f t="shared" si="4"/>
        <v>49293.025000000001</v>
      </c>
      <c r="T46" s="76">
        <f t="shared" si="2"/>
        <v>591516.30000000005</v>
      </c>
    </row>
    <row r="47" spans="1:21" s="30" customFormat="1" ht="15.75">
      <c r="A47" s="114"/>
      <c r="B47" s="73"/>
      <c r="C47" s="37" t="s">
        <v>58</v>
      </c>
      <c r="D47" s="82">
        <v>5.0999999999999996</v>
      </c>
      <c r="E47" s="82">
        <v>6317</v>
      </c>
      <c r="F47" s="82">
        <v>0.15</v>
      </c>
      <c r="G47" s="77">
        <v>7265</v>
      </c>
      <c r="H47" s="77">
        <f t="shared" si="5"/>
        <v>37051.5</v>
      </c>
      <c r="I47" s="76"/>
      <c r="J47" s="76"/>
      <c r="K47" s="76"/>
      <c r="L47" s="76"/>
      <c r="M47" s="80">
        <v>20</v>
      </c>
      <c r="N47" s="75">
        <f t="shared" si="3"/>
        <v>7410.3</v>
      </c>
      <c r="O47" s="76"/>
      <c r="P47" s="76"/>
      <c r="Q47" s="76"/>
      <c r="R47" s="76"/>
      <c r="S47" s="76">
        <f t="shared" si="4"/>
        <v>44461.8</v>
      </c>
      <c r="T47" s="76">
        <f t="shared" si="2"/>
        <v>533541.60000000009</v>
      </c>
    </row>
    <row r="48" spans="1:21" s="30" customFormat="1" ht="15.75">
      <c r="A48" s="114"/>
      <c r="B48" s="73"/>
      <c r="C48" s="37" t="s">
        <v>58</v>
      </c>
      <c r="D48" s="82">
        <v>5</v>
      </c>
      <c r="E48" s="82">
        <v>6317</v>
      </c>
      <c r="F48" s="82">
        <v>0.15</v>
      </c>
      <c r="G48" s="77">
        <v>7265</v>
      </c>
      <c r="H48" s="77">
        <f t="shared" si="5"/>
        <v>36325</v>
      </c>
      <c r="I48" s="76"/>
      <c r="J48" s="76"/>
      <c r="K48" s="76"/>
      <c r="L48" s="76"/>
      <c r="M48" s="80">
        <v>30</v>
      </c>
      <c r="N48" s="75">
        <f t="shared" si="3"/>
        <v>10897.5</v>
      </c>
      <c r="O48" s="76"/>
      <c r="P48" s="76"/>
      <c r="Q48" s="76"/>
      <c r="R48" s="76"/>
      <c r="S48" s="76">
        <f t="shared" si="4"/>
        <v>47222.5</v>
      </c>
      <c r="T48" s="76">
        <f t="shared" si="2"/>
        <v>566670</v>
      </c>
    </row>
    <row r="49" spans="1:22" s="30" customFormat="1" ht="15.75">
      <c r="A49" s="114"/>
      <c r="B49" s="73"/>
      <c r="C49" s="37" t="s">
        <v>68</v>
      </c>
      <c r="D49" s="81">
        <v>1</v>
      </c>
      <c r="E49" s="81">
        <v>6823</v>
      </c>
      <c r="F49" s="81">
        <v>0.15</v>
      </c>
      <c r="G49" s="76">
        <v>7847</v>
      </c>
      <c r="H49" s="76">
        <f>G49*D49</f>
        <v>7847</v>
      </c>
      <c r="I49" s="76"/>
      <c r="J49" s="76"/>
      <c r="K49" s="76"/>
      <c r="L49" s="76"/>
      <c r="M49" s="76">
        <v>10</v>
      </c>
      <c r="N49" s="76">
        <f t="shared" si="3"/>
        <v>784.7</v>
      </c>
      <c r="O49" s="76">
        <v>4</v>
      </c>
      <c r="P49" s="75">
        <f>O49*H49/100</f>
        <v>313.88</v>
      </c>
      <c r="Q49" s="76"/>
      <c r="R49" s="76"/>
      <c r="S49" s="75">
        <f>H49+N49+P49</f>
        <v>8945.58</v>
      </c>
      <c r="T49" s="76">
        <f t="shared" si="2"/>
        <v>107346.95999999999</v>
      </c>
    </row>
    <row r="50" spans="1:22" s="30" customFormat="1" ht="15.75">
      <c r="A50" s="114"/>
      <c r="B50" s="73"/>
      <c r="C50" s="37" t="s">
        <v>68</v>
      </c>
      <c r="D50" s="81">
        <v>3.2</v>
      </c>
      <c r="E50" s="81">
        <v>6823</v>
      </c>
      <c r="F50" s="81">
        <v>0.15</v>
      </c>
      <c r="G50" s="76">
        <v>7847</v>
      </c>
      <c r="H50" s="76">
        <f>G50*D50</f>
        <v>25110.400000000001</v>
      </c>
      <c r="I50" s="76"/>
      <c r="J50" s="76"/>
      <c r="K50" s="76"/>
      <c r="L50" s="76"/>
      <c r="M50" s="76">
        <v>30</v>
      </c>
      <c r="N50" s="76">
        <f t="shared" si="3"/>
        <v>7533.12</v>
      </c>
      <c r="O50" s="76">
        <v>4</v>
      </c>
      <c r="P50" s="75">
        <f>O50*H50/100</f>
        <v>1004.4160000000001</v>
      </c>
      <c r="Q50" s="76"/>
      <c r="R50" s="76"/>
      <c r="S50" s="75">
        <f t="shared" ref="S50" si="6">H50+N50+P50</f>
        <v>33647.936000000002</v>
      </c>
      <c r="T50" s="76">
        <f t="shared" si="2"/>
        <v>403775.23200000002</v>
      </c>
    </row>
    <row r="51" spans="1:22" s="30" customFormat="1" ht="15.75">
      <c r="A51" s="114"/>
      <c r="B51" s="73"/>
      <c r="C51" s="37" t="s">
        <v>83</v>
      </c>
      <c r="D51" s="81">
        <v>3.1</v>
      </c>
      <c r="E51" s="81">
        <v>6823</v>
      </c>
      <c r="F51" s="81">
        <v>0.15</v>
      </c>
      <c r="G51" s="76">
        <v>7847</v>
      </c>
      <c r="H51" s="76">
        <f>G51*D51</f>
        <v>24325.7</v>
      </c>
      <c r="I51" s="76">
        <v>20</v>
      </c>
      <c r="J51" s="76">
        <f>I51*H51/100</f>
        <v>4865.1400000000003</v>
      </c>
      <c r="K51" s="76"/>
      <c r="L51" s="76"/>
      <c r="M51" s="76">
        <v>30</v>
      </c>
      <c r="N51" s="76">
        <f t="shared" si="3"/>
        <v>7297.71</v>
      </c>
      <c r="O51" s="76">
        <v>4</v>
      </c>
      <c r="P51" s="75">
        <f>O51*H51/100</f>
        <v>973.02800000000002</v>
      </c>
      <c r="Q51" s="76"/>
      <c r="R51" s="76"/>
      <c r="S51" s="75">
        <f>H51+N51+P51+J51</f>
        <v>37461.578000000001</v>
      </c>
      <c r="T51" s="76">
        <f t="shared" si="2"/>
        <v>449538.93599999999</v>
      </c>
    </row>
    <row r="52" spans="1:22" s="30" customFormat="1" ht="16.5" thickBot="1">
      <c r="A52" s="114"/>
      <c r="C52" s="37" t="s">
        <v>84</v>
      </c>
      <c r="D52" s="81">
        <v>5.2</v>
      </c>
      <c r="E52" s="81">
        <v>6823</v>
      </c>
      <c r="F52" s="81">
        <v>0.15</v>
      </c>
      <c r="G52" s="76">
        <v>7847</v>
      </c>
      <c r="H52" s="76">
        <f>G52*D52</f>
        <v>40804.400000000001</v>
      </c>
      <c r="I52" s="76">
        <v>25</v>
      </c>
      <c r="J52" s="76">
        <f>I52*H52/100</f>
        <v>10201.1</v>
      </c>
      <c r="K52" s="76"/>
      <c r="L52" s="76"/>
      <c r="M52" s="76">
        <v>30</v>
      </c>
      <c r="N52" s="76">
        <f t="shared" si="3"/>
        <v>12241.32</v>
      </c>
      <c r="O52" s="76">
        <v>4</v>
      </c>
      <c r="P52" s="75">
        <f>O52*H52/100</f>
        <v>1632.1760000000002</v>
      </c>
      <c r="Q52" s="76"/>
      <c r="R52" s="76"/>
      <c r="S52" s="75">
        <f>H52+N52+P52+J52</f>
        <v>64878.995999999999</v>
      </c>
      <c r="T52" s="76">
        <f t="shared" si="2"/>
        <v>778547.95200000005</v>
      </c>
    </row>
    <row r="53" spans="1:22" ht="16.5" thickBot="1">
      <c r="A53" s="3" t="s">
        <v>4</v>
      </c>
      <c r="B53" s="2"/>
      <c r="C53" s="2"/>
      <c r="D53" s="84">
        <v>157.5</v>
      </c>
      <c r="E53" s="84"/>
      <c r="F53" s="84"/>
      <c r="G53" s="78">
        <f>SUM(G16:G52)</f>
        <v>275805.70999999996</v>
      </c>
      <c r="H53" s="78">
        <f>SUM(H16:H52)</f>
        <v>1164251.2349999996</v>
      </c>
      <c r="I53" s="78"/>
      <c r="J53" s="78">
        <f>SUM(J51:J52)</f>
        <v>15066.240000000002</v>
      </c>
      <c r="K53" s="78"/>
      <c r="L53" s="78">
        <v>2024.8</v>
      </c>
      <c r="M53" s="78"/>
      <c r="N53" s="78">
        <f>SUM(N16:N52)</f>
        <v>273861.56799999997</v>
      </c>
      <c r="O53" s="78"/>
      <c r="P53" s="78">
        <f>SUM(P16:P52)</f>
        <v>4288.6200000000008</v>
      </c>
      <c r="Q53" s="78"/>
      <c r="R53" s="78"/>
      <c r="S53" s="78">
        <v>1459492.47</v>
      </c>
      <c r="T53" s="78">
        <v>17513909.640000001</v>
      </c>
      <c r="U53" s="19"/>
      <c r="V53" s="19"/>
    </row>
    <row r="54" spans="1:22">
      <c r="A54" s="6"/>
      <c r="B54" s="7"/>
      <c r="C54" s="8"/>
      <c r="D54" s="8"/>
      <c r="E54" s="8"/>
      <c r="F54" s="8"/>
      <c r="G54" s="8"/>
      <c r="H54" s="9"/>
      <c r="I54" s="10"/>
      <c r="J54" s="10"/>
      <c r="K54" s="12"/>
      <c r="L54" s="12"/>
      <c r="M54" s="13"/>
      <c r="N54" s="12"/>
      <c r="O54" s="11"/>
      <c r="P54" s="12"/>
      <c r="Q54" s="14"/>
      <c r="R54" s="15"/>
      <c r="S54" s="15"/>
      <c r="T54" s="15"/>
      <c r="U54" s="19"/>
      <c r="V54" s="19"/>
    </row>
    <row r="55" spans="1:22">
      <c r="A55" s="48" t="s">
        <v>26</v>
      </c>
      <c r="B55" s="48"/>
      <c r="C55" s="48"/>
      <c r="D55" s="48"/>
      <c r="E55" s="48"/>
      <c r="F55" s="48"/>
      <c r="G55" s="48"/>
      <c r="H55" s="48" t="s">
        <v>64</v>
      </c>
      <c r="I55" s="10"/>
      <c r="J55" s="10"/>
      <c r="K55" s="12"/>
      <c r="L55" s="12"/>
      <c r="M55" s="13"/>
      <c r="N55" s="12"/>
      <c r="O55" s="11"/>
      <c r="P55" s="12"/>
      <c r="Q55" s="14"/>
      <c r="R55" s="15"/>
      <c r="S55" s="15"/>
      <c r="T55" s="15"/>
      <c r="U55" s="19"/>
      <c r="V55" s="19"/>
    </row>
    <row r="56" spans="1:22">
      <c r="A56" s="48" t="s">
        <v>27</v>
      </c>
      <c r="B56" s="48"/>
      <c r="C56" s="48"/>
      <c r="D56" s="48"/>
      <c r="E56" s="48"/>
      <c r="F56" s="48"/>
      <c r="G56" s="48"/>
      <c r="H56" s="48" t="s">
        <v>65</v>
      </c>
      <c r="I56" s="10"/>
      <c r="J56" s="10"/>
      <c r="K56" s="12"/>
      <c r="L56" s="12"/>
      <c r="M56" s="13"/>
      <c r="N56" s="12"/>
      <c r="O56" s="11"/>
      <c r="P56" s="12"/>
      <c r="Q56" s="14"/>
      <c r="R56" s="15"/>
      <c r="S56" s="15"/>
      <c r="T56" s="15"/>
      <c r="U56" s="19"/>
      <c r="V56" s="19"/>
    </row>
    <row r="57" spans="1:22">
      <c r="A57" s="48" t="s">
        <v>28</v>
      </c>
      <c r="B57" s="48"/>
      <c r="C57" s="48"/>
      <c r="D57" s="48"/>
      <c r="E57" s="48"/>
      <c r="F57" s="48"/>
      <c r="G57" s="48"/>
      <c r="H57" s="48" t="s">
        <v>65</v>
      </c>
      <c r="I57" s="10"/>
      <c r="J57" s="10"/>
      <c r="K57" s="12"/>
      <c r="L57" s="12"/>
      <c r="M57" s="13"/>
      <c r="N57" s="12"/>
      <c r="O57" s="11"/>
      <c r="P57" s="12"/>
      <c r="Q57" s="14"/>
      <c r="R57" s="15"/>
      <c r="S57" s="15"/>
      <c r="T57" s="15"/>
      <c r="U57" s="19"/>
      <c r="V57" s="19"/>
    </row>
    <row r="58" spans="1:22">
      <c r="A58" s="48"/>
      <c r="B58" s="49" t="s">
        <v>29</v>
      </c>
      <c r="C58" s="49"/>
      <c r="D58" s="48"/>
      <c r="E58" s="48"/>
      <c r="F58" s="48"/>
      <c r="G58" s="48"/>
      <c r="H58" s="48" t="s">
        <v>66</v>
      </c>
      <c r="I58" s="10"/>
      <c r="J58" s="10"/>
      <c r="K58" s="12"/>
      <c r="L58" s="12"/>
      <c r="M58" s="13"/>
      <c r="N58" s="12"/>
      <c r="O58" s="11"/>
      <c r="P58" s="12"/>
      <c r="Q58" s="14"/>
      <c r="R58" s="15"/>
      <c r="S58" s="15"/>
      <c r="T58" s="15"/>
      <c r="U58" s="19"/>
      <c r="V58" s="19"/>
    </row>
    <row r="59" spans="1:22">
      <c r="I59" s="10"/>
      <c r="J59" s="10"/>
      <c r="K59" s="12"/>
      <c r="L59" s="12"/>
      <c r="M59" s="13"/>
      <c r="N59" s="12"/>
      <c r="O59" s="11"/>
      <c r="P59" s="12"/>
      <c r="Q59" s="14"/>
      <c r="R59" s="15"/>
      <c r="S59" s="15"/>
      <c r="T59" s="15"/>
      <c r="U59" s="19"/>
      <c r="V59" s="19"/>
    </row>
    <row r="60" spans="1:22">
      <c r="I60" s="10"/>
      <c r="J60" s="10"/>
      <c r="K60" s="12"/>
      <c r="L60" s="12"/>
      <c r="M60" s="13"/>
      <c r="N60" s="12"/>
      <c r="O60" s="11"/>
      <c r="P60" s="12"/>
      <c r="Q60" s="14"/>
      <c r="R60" s="15"/>
      <c r="S60" s="15"/>
      <c r="T60" s="15"/>
      <c r="U60" s="19"/>
      <c r="V60" s="19"/>
    </row>
    <row r="61" spans="1:22">
      <c r="A61" s="6"/>
      <c r="B61" s="7"/>
      <c r="C61" s="8"/>
      <c r="D61" s="8"/>
      <c r="E61" s="8"/>
      <c r="F61" s="8"/>
      <c r="G61" s="8"/>
      <c r="H61" s="8"/>
      <c r="I61" s="17"/>
      <c r="J61" s="17"/>
      <c r="K61" s="14"/>
      <c r="L61" s="14"/>
      <c r="M61" s="15"/>
      <c r="N61" s="14"/>
      <c r="O61" s="18"/>
      <c r="P61" s="14"/>
      <c r="Q61" s="14"/>
      <c r="R61" s="15"/>
      <c r="S61" s="15"/>
      <c r="T61" s="15"/>
      <c r="U61" s="19"/>
      <c r="V61" s="19"/>
    </row>
    <row r="62" spans="1:22" ht="24.75" customHeight="1">
      <c r="A62" s="101" t="s">
        <v>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9"/>
      <c r="V62" s="19"/>
    </row>
    <row r="63" spans="1:22" ht="83.25" customHeight="1">
      <c r="A63" s="101" t="s">
        <v>25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9"/>
      <c r="V63" s="19"/>
    </row>
    <row r="64" spans="1:22">
      <c r="A64" s="6"/>
      <c r="B64" s="7"/>
      <c r="C64" s="8"/>
      <c r="D64" s="8"/>
      <c r="E64" s="8"/>
      <c r="F64" s="8"/>
      <c r="G64" s="8"/>
      <c r="H64" s="8"/>
      <c r="I64" s="17"/>
      <c r="J64" s="17"/>
      <c r="K64" s="14"/>
      <c r="L64" s="14"/>
      <c r="M64" s="15"/>
      <c r="N64" s="14"/>
      <c r="O64" s="18"/>
      <c r="P64" s="14"/>
      <c r="Q64" s="14"/>
      <c r="R64" s="15"/>
      <c r="S64" s="15"/>
      <c r="T64" s="15"/>
      <c r="U64" s="19"/>
      <c r="V64" s="19"/>
    </row>
    <row r="65" spans="1:22">
      <c r="A65" s="6"/>
      <c r="B65" s="7"/>
      <c r="C65" s="8"/>
      <c r="D65" s="8"/>
      <c r="E65" s="8"/>
      <c r="F65" s="8"/>
      <c r="G65" s="8"/>
      <c r="H65" s="8"/>
      <c r="I65" s="17"/>
      <c r="J65" s="17"/>
      <c r="K65" s="14"/>
      <c r="L65" s="14"/>
      <c r="M65" s="15"/>
      <c r="N65" s="14"/>
      <c r="O65" s="17"/>
      <c r="P65" s="14"/>
      <c r="Q65" s="14"/>
      <c r="R65" s="15"/>
      <c r="S65" s="15"/>
      <c r="T65" s="15"/>
      <c r="U65" s="19"/>
      <c r="V65" s="19"/>
    </row>
    <row r="66" spans="1:22">
      <c r="A66" s="6"/>
      <c r="B66" s="7"/>
      <c r="C66" s="8"/>
      <c r="D66" s="8"/>
      <c r="E66" s="8"/>
      <c r="F66" s="8"/>
      <c r="G66" s="8"/>
      <c r="H66" s="8"/>
      <c r="I66" s="17"/>
      <c r="J66" s="17"/>
      <c r="K66" s="14"/>
      <c r="L66" s="14"/>
      <c r="M66" s="15"/>
      <c r="N66" s="14"/>
      <c r="O66" s="17"/>
      <c r="P66" s="14"/>
      <c r="Q66" s="14"/>
      <c r="R66" s="15"/>
      <c r="S66" s="15"/>
      <c r="T66" s="15"/>
      <c r="U66" s="19"/>
      <c r="V66" s="19"/>
    </row>
    <row r="67" spans="1:22">
      <c r="A67" s="6"/>
      <c r="B67" s="7"/>
      <c r="C67" s="8"/>
      <c r="D67" s="8"/>
      <c r="E67" s="8"/>
      <c r="F67" s="8"/>
      <c r="G67" s="8"/>
      <c r="H67" s="8"/>
      <c r="I67" s="17"/>
      <c r="J67" s="17"/>
      <c r="K67" s="14"/>
      <c r="L67" s="14"/>
      <c r="M67" s="15"/>
      <c r="N67" s="14"/>
      <c r="O67" s="17"/>
      <c r="P67" s="14"/>
      <c r="Q67" s="14"/>
      <c r="R67" s="15"/>
      <c r="S67" s="15"/>
      <c r="T67" s="15"/>
      <c r="U67" s="19"/>
      <c r="V67" s="19"/>
    </row>
    <row r="68" spans="1:22">
      <c r="A68" s="6"/>
      <c r="B68" s="7"/>
      <c r="C68" s="8"/>
      <c r="D68" s="8"/>
      <c r="E68" s="8"/>
      <c r="F68" s="8"/>
      <c r="G68" s="8"/>
      <c r="H68" s="8"/>
      <c r="I68" s="17"/>
      <c r="J68" s="17"/>
      <c r="K68" s="14"/>
      <c r="L68" s="14"/>
      <c r="M68" s="15"/>
      <c r="N68" s="14"/>
      <c r="O68" s="17"/>
      <c r="P68" s="14"/>
      <c r="Q68" s="14"/>
      <c r="R68" s="15"/>
      <c r="S68" s="15"/>
      <c r="T68" s="15"/>
      <c r="U68" s="19"/>
      <c r="V68" s="19"/>
    </row>
    <row r="69" spans="1:22">
      <c r="A69" s="5"/>
      <c r="B69" s="7"/>
      <c r="C69" s="8"/>
      <c r="D69" s="8"/>
      <c r="E69" s="8"/>
      <c r="F69" s="8"/>
      <c r="G69" s="8"/>
      <c r="H69" s="8"/>
      <c r="I69" s="17"/>
      <c r="J69" s="17"/>
      <c r="K69" s="17"/>
      <c r="L69" s="17"/>
      <c r="M69" s="16"/>
      <c r="N69" s="17"/>
      <c r="O69" s="17"/>
      <c r="P69" s="17"/>
      <c r="Q69" s="17"/>
      <c r="R69" s="16"/>
      <c r="S69" s="16"/>
      <c r="T69" s="16"/>
      <c r="U69" s="19"/>
      <c r="V69" s="19"/>
    </row>
    <row r="70" spans="1:22">
      <c r="A70" s="5"/>
      <c r="B70" s="7"/>
      <c r="C70" s="8"/>
      <c r="D70" s="8"/>
      <c r="E70" s="8"/>
      <c r="F70" s="8"/>
      <c r="G70" s="8"/>
      <c r="H70" s="8"/>
      <c r="I70" s="17"/>
      <c r="J70" s="17"/>
      <c r="K70" s="17"/>
      <c r="L70" s="17"/>
      <c r="M70" s="16"/>
      <c r="N70" s="17"/>
      <c r="O70" s="17"/>
      <c r="P70" s="17"/>
      <c r="Q70" s="17"/>
      <c r="R70" s="16"/>
      <c r="S70" s="16"/>
      <c r="T70" s="16"/>
      <c r="U70" s="19"/>
      <c r="V70" s="19"/>
    </row>
    <row r="71" spans="1:22">
      <c r="A71" s="5"/>
      <c r="B71" s="7"/>
      <c r="C71" s="8"/>
      <c r="D71" s="8"/>
      <c r="E71" s="8"/>
      <c r="F71" s="8"/>
      <c r="G71" s="8"/>
      <c r="H71" s="8"/>
      <c r="I71" s="17"/>
      <c r="J71" s="17"/>
      <c r="K71" s="17"/>
      <c r="L71" s="17"/>
      <c r="M71" s="16"/>
      <c r="N71" s="17"/>
      <c r="O71" s="17"/>
      <c r="P71" s="17"/>
      <c r="Q71" s="17"/>
      <c r="R71" s="16"/>
      <c r="S71" s="16"/>
      <c r="T71" s="16"/>
      <c r="U71" s="19"/>
      <c r="V71" s="19"/>
    </row>
    <row r="72" spans="1:22">
      <c r="A72" s="5"/>
      <c r="B72" s="7"/>
      <c r="C72" s="8"/>
      <c r="D72" s="8"/>
      <c r="E72" s="8"/>
      <c r="F72" s="8"/>
      <c r="G72" s="8"/>
      <c r="H72" s="8"/>
      <c r="I72" s="17"/>
      <c r="J72" s="17"/>
      <c r="K72" s="17"/>
      <c r="L72" s="17"/>
      <c r="M72" s="16"/>
      <c r="N72" s="17"/>
      <c r="O72" s="17"/>
      <c r="P72" s="17"/>
      <c r="Q72" s="17"/>
      <c r="R72" s="16"/>
      <c r="S72" s="16"/>
      <c r="T72" s="16"/>
      <c r="U72" s="19"/>
      <c r="V72" s="19"/>
    </row>
    <row r="73" spans="1:22">
      <c r="A73" s="5"/>
      <c r="B73" s="7"/>
      <c r="C73" s="8"/>
      <c r="D73" s="8"/>
      <c r="E73" s="8"/>
      <c r="F73" s="8"/>
      <c r="G73" s="8"/>
      <c r="H73" s="8"/>
      <c r="I73" s="17"/>
      <c r="J73" s="17"/>
      <c r="K73" s="17"/>
      <c r="L73" s="17"/>
      <c r="M73" s="16"/>
      <c r="N73" s="17"/>
      <c r="O73" s="17"/>
      <c r="P73" s="17"/>
      <c r="Q73" s="17"/>
      <c r="R73" s="16"/>
      <c r="S73" s="16"/>
      <c r="T73" s="16"/>
      <c r="U73" s="19"/>
      <c r="V73" s="19"/>
    </row>
    <row r="74" spans="1:22">
      <c r="A74" s="5"/>
      <c r="B74" s="7"/>
      <c r="C74" s="8"/>
      <c r="D74" s="8"/>
      <c r="E74" s="8"/>
      <c r="F74" s="8"/>
      <c r="G74" s="8"/>
      <c r="H74" s="8"/>
      <c r="I74" s="17"/>
      <c r="J74" s="17"/>
      <c r="K74" s="17"/>
      <c r="L74" s="17"/>
      <c r="M74" s="16"/>
      <c r="N74" s="17"/>
      <c r="O74" s="17"/>
      <c r="P74" s="17"/>
      <c r="Q74" s="17"/>
      <c r="R74" s="16"/>
      <c r="S74" s="16"/>
      <c r="T74" s="16"/>
      <c r="U74" s="19"/>
      <c r="V74" s="19"/>
    </row>
    <row r="75" spans="1:22">
      <c r="A75" s="5"/>
      <c r="B75" s="7"/>
      <c r="C75" s="8"/>
      <c r="D75" s="8"/>
      <c r="E75" s="8"/>
      <c r="F75" s="8"/>
      <c r="G75" s="8"/>
      <c r="H75" s="8"/>
      <c r="I75" s="17"/>
      <c r="J75" s="17"/>
      <c r="K75" s="17"/>
      <c r="L75" s="17"/>
      <c r="M75" s="16"/>
      <c r="N75" s="17"/>
      <c r="O75" s="17"/>
      <c r="P75" s="17"/>
      <c r="Q75" s="17"/>
      <c r="R75" s="16"/>
      <c r="S75" s="16"/>
      <c r="T75" s="16"/>
      <c r="U75" s="19"/>
      <c r="V75" s="19"/>
    </row>
    <row r="76" spans="1:22">
      <c r="A76" s="5"/>
      <c r="B76" s="7"/>
      <c r="C76" s="8"/>
      <c r="D76" s="8"/>
      <c r="E76" s="8"/>
      <c r="F76" s="8"/>
      <c r="G76" s="8"/>
      <c r="H76" s="8"/>
      <c r="I76" s="17"/>
      <c r="J76" s="17"/>
      <c r="K76" s="17"/>
      <c r="L76" s="17"/>
      <c r="M76" s="16"/>
      <c r="N76" s="17"/>
      <c r="O76" s="17"/>
      <c r="P76" s="17"/>
      <c r="Q76" s="17"/>
      <c r="R76" s="16"/>
      <c r="S76" s="16"/>
      <c r="T76" s="16"/>
      <c r="U76" s="19"/>
      <c r="V76" s="19"/>
    </row>
    <row r="77" spans="1:22">
      <c r="A77" s="5"/>
      <c r="B77" s="7"/>
      <c r="C77" s="8"/>
      <c r="D77" s="8"/>
      <c r="E77" s="8"/>
      <c r="F77" s="8"/>
      <c r="G77" s="8"/>
      <c r="H77" s="8"/>
      <c r="I77" s="17"/>
      <c r="J77" s="17"/>
      <c r="K77" s="17"/>
      <c r="L77" s="17"/>
      <c r="M77" s="16"/>
      <c r="N77" s="17"/>
      <c r="O77" s="17"/>
      <c r="P77" s="17"/>
      <c r="Q77" s="17"/>
      <c r="R77" s="16"/>
      <c r="S77" s="16"/>
      <c r="T77" s="16"/>
      <c r="U77" s="19"/>
      <c r="V77" s="19"/>
    </row>
    <row r="78" spans="1:22">
      <c r="A78" s="5"/>
      <c r="B78" s="7"/>
      <c r="C78" s="8"/>
      <c r="D78" s="8"/>
      <c r="E78" s="8"/>
      <c r="F78" s="8"/>
      <c r="G78" s="8"/>
      <c r="H78" s="8"/>
      <c r="I78" s="17"/>
      <c r="J78" s="17"/>
      <c r="K78" s="17"/>
      <c r="L78" s="17"/>
      <c r="M78" s="16"/>
      <c r="N78" s="17"/>
      <c r="O78" s="17"/>
      <c r="P78" s="17"/>
      <c r="Q78" s="17"/>
      <c r="R78" s="16"/>
      <c r="S78" s="16"/>
      <c r="T78" s="16"/>
      <c r="U78" s="19"/>
      <c r="V78" s="19"/>
    </row>
    <row r="79" spans="1:22">
      <c r="A79" s="5"/>
      <c r="B79" s="7"/>
      <c r="C79" s="8"/>
      <c r="D79" s="8"/>
      <c r="E79" s="8"/>
      <c r="F79" s="8"/>
      <c r="G79" s="8"/>
      <c r="H79" s="8"/>
      <c r="I79" s="17"/>
      <c r="J79" s="17"/>
      <c r="K79" s="17"/>
      <c r="L79" s="17"/>
      <c r="M79" s="16"/>
      <c r="N79" s="17"/>
      <c r="O79" s="17"/>
      <c r="P79" s="17"/>
      <c r="Q79" s="17"/>
      <c r="R79" s="16"/>
      <c r="S79" s="16"/>
      <c r="T79" s="16"/>
      <c r="U79" s="19"/>
      <c r="V79" s="19"/>
    </row>
    <row r="80" spans="1:22">
      <c r="A80" s="5"/>
      <c r="B80" s="7"/>
      <c r="C80" s="8"/>
      <c r="D80" s="8"/>
      <c r="E80" s="8"/>
      <c r="F80" s="8"/>
      <c r="G80" s="8"/>
      <c r="H80" s="8"/>
      <c r="I80" s="17"/>
      <c r="J80" s="17"/>
      <c r="K80" s="17"/>
      <c r="L80" s="17"/>
      <c r="M80" s="16"/>
      <c r="N80" s="17"/>
      <c r="O80" s="17"/>
      <c r="P80" s="17"/>
      <c r="Q80" s="17"/>
      <c r="R80" s="16"/>
      <c r="S80" s="16"/>
      <c r="T80" s="16"/>
      <c r="U80" s="19"/>
      <c r="V80" s="19"/>
    </row>
    <row r="81" spans="1:22">
      <c r="A81" s="5"/>
      <c r="B81" s="7"/>
      <c r="C81" s="8"/>
      <c r="D81" s="8"/>
      <c r="E81" s="8"/>
      <c r="F81" s="8"/>
      <c r="G81" s="8"/>
      <c r="H81" s="8"/>
      <c r="I81" s="17"/>
      <c r="J81" s="17"/>
      <c r="K81" s="17"/>
      <c r="L81" s="17"/>
      <c r="M81" s="16"/>
      <c r="N81" s="17"/>
      <c r="O81" s="17"/>
      <c r="P81" s="17"/>
      <c r="Q81" s="17"/>
      <c r="R81" s="16"/>
      <c r="S81" s="16"/>
      <c r="T81" s="16"/>
      <c r="U81" s="19"/>
      <c r="V81" s="19"/>
    </row>
    <row r="82" spans="1:22">
      <c r="A82" s="5"/>
      <c r="B82" s="7"/>
      <c r="C82" s="8"/>
      <c r="D82" s="8"/>
      <c r="E82" s="8"/>
      <c r="F82" s="8"/>
      <c r="G82" s="8"/>
      <c r="H82" s="8"/>
      <c r="I82" s="17"/>
      <c r="J82" s="17"/>
      <c r="K82" s="17"/>
      <c r="L82" s="17"/>
      <c r="M82" s="16"/>
      <c r="N82" s="17"/>
      <c r="O82" s="17"/>
      <c r="P82" s="17"/>
      <c r="Q82" s="17"/>
      <c r="R82" s="16"/>
      <c r="S82" s="16"/>
      <c r="T82" s="16"/>
      <c r="U82" s="19"/>
      <c r="V82" s="19"/>
    </row>
    <row r="83" spans="1:22">
      <c r="A83" s="5"/>
      <c r="B83" s="7"/>
      <c r="C83" s="8"/>
      <c r="D83" s="8"/>
      <c r="E83" s="8"/>
      <c r="F83" s="8"/>
      <c r="G83" s="8"/>
      <c r="H83" s="8"/>
      <c r="I83" s="17"/>
      <c r="J83" s="17"/>
      <c r="K83" s="17"/>
      <c r="L83" s="17"/>
      <c r="M83" s="16"/>
      <c r="N83" s="17"/>
      <c r="O83" s="17"/>
      <c r="P83" s="17"/>
      <c r="Q83" s="17"/>
      <c r="R83" s="16"/>
      <c r="S83" s="16"/>
      <c r="T83" s="16"/>
      <c r="U83" s="19"/>
      <c r="V83" s="19"/>
    </row>
    <row r="84" spans="1:22">
      <c r="A84" s="5"/>
      <c r="B84" s="7"/>
      <c r="C84" s="8"/>
      <c r="D84" s="8"/>
      <c r="E84" s="8"/>
      <c r="F84" s="8"/>
      <c r="G84" s="8"/>
      <c r="H84" s="8"/>
      <c r="I84" s="17"/>
      <c r="J84" s="17"/>
      <c r="K84" s="17"/>
      <c r="L84" s="17"/>
      <c r="M84" s="16"/>
      <c r="N84" s="17"/>
      <c r="O84" s="17"/>
      <c r="P84" s="17"/>
      <c r="Q84" s="17"/>
      <c r="R84" s="16"/>
      <c r="S84" s="16"/>
      <c r="T84" s="16"/>
      <c r="U84" s="19"/>
      <c r="V84" s="19"/>
    </row>
    <row r="85" spans="1:22">
      <c r="A85" s="5"/>
      <c r="B85" s="7"/>
      <c r="C85" s="8"/>
      <c r="D85" s="8"/>
      <c r="E85" s="8"/>
      <c r="F85" s="8"/>
      <c r="G85" s="8"/>
      <c r="H85" s="8"/>
      <c r="I85" s="17"/>
      <c r="J85" s="17"/>
      <c r="K85" s="17"/>
      <c r="L85" s="17"/>
      <c r="M85" s="16"/>
      <c r="N85" s="17"/>
      <c r="O85" s="17"/>
      <c r="P85" s="17"/>
      <c r="Q85" s="17"/>
      <c r="R85" s="16"/>
      <c r="S85" s="16"/>
      <c r="T85" s="16"/>
      <c r="U85" s="19"/>
      <c r="V85" s="19"/>
    </row>
    <row r="86" spans="1:22">
      <c r="A86" s="5"/>
      <c r="B86" s="7"/>
      <c r="C86" s="8"/>
      <c r="D86" s="8"/>
      <c r="E86" s="8"/>
      <c r="F86" s="8"/>
      <c r="G86" s="8"/>
      <c r="H86" s="8"/>
      <c r="I86" s="17"/>
      <c r="J86" s="17"/>
      <c r="K86" s="17"/>
      <c r="L86" s="17"/>
      <c r="M86" s="16"/>
      <c r="N86" s="17"/>
      <c r="O86" s="17"/>
      <c r="P86" s="17"/>
      <c r="Q86" s="17"/>
      <c r="R86" s="16"/>
      <c r="S86" s="16"/>
      <c r="T86" s="16"/>
      <c r="U86" s="19"/>
      <c r="V86" s="19"/>
    </row>
    <row r="87" spans="1:22">
      <c r="A87" s="5"/>
      <c r="B87" s="7"/>
      <c r="C87" s="8"/>
      <c r="D87" s="8"/>
      <c r="E87" s="8"/>
      <c r="F87" s="8"/>
      <c r="G87" s="8"/>
      <c r="H87" s="8"/>
      <c r="I87" s="17"/>
      <c r="J87" s="17"/>
      <c r="K87" s="17"/>
      <c r="L87" s="17"/>
      <c r="M87" s="16"/>
      <c r="N87" s="17"/>
      <c r="O87" s="17"/>
      <c r="P87" s="17"/>
      <c r="Q87" s="17"/>
      <c r="R87" s="16"/>
      <c r="S87" s="16"/>
      <c r="T87" s="16"/>
      <c r="U87" s="19"/>
      <c r="V87" s="19"/>
    </row>
    <row r="88" spans="1:22">
      <c r="A88" s="5"/>
      <c r="B88" s="7"/>
      <c r="C88" s="8"/>
      <c r="D88" s="8"/>
      <c r="E88" s="8"/>
      <c r="F88" s="8"/>
      <c r="G88" s="8"/>
      <c r="H88" s="8"/>
      <c r="I88" s="17"/>
      <c r="J88" s="17"/>
      <c r="K88" s="17"/>
      <c r="L88" s="17"/>
      <c r="M88" s="16"/>
      <c r="N88" s="17"/>
      <c r="O88" s="17"/>
      <c r="P88" s="17"/>
      <c r="Q88" s="17"/>
      <c r="R88" s="16"/>
      <c r="S88" s="16"/>
      <c r="T88" s="16"/>
      <c r="U88" s="19"/>
      <c r="V88" s="19"/>
    </row>
    <row r="89" spans="1:22">
      <c r="A89" s="5"/>
      <c r="B89" s="7"/>
      <c r="C89" s="8"/>
      <c r="D89" s="8"/>
      <c r="E89" s="8"/>
      <c r="F89" s="8"/>
      <c r="G89" s="8"/>
      <c r="H89" s="8"/>
      <c r="I89" s="17"/>
      <c r="J89" s="17"/>
      <c r="K89" s="17"/>
      <c r="L89" s="17"/>
      <c r="M89" s="16"/>
      <c r="N89" s="17"/>
      <c r="O89" s="17"/>
      <c r="P89" s="17"/>
      <c r="Q89" s="17"/>
      <c r="R89" s="16"/>
      <c r="S89" s="16"/>
      <c r="T89" s="16"/>
      <c r="U89" s="19"/>
      <c r="V89" s="19"/>
    </row>
    <row r="90" spans="1:22">
      <c r="A90" s="5"/>
      <c r="B90" s="7"/>
      <c r="C90" s="8"/>
      <c r="D90" s="8"/>
      <c r="E90" s="8"/>
      <c r="F90" s="8"/>
      <c r="G90" s="8"/>
      <c r="H90" s="8"/>
      <c r="I90" s="17"/>
      <c r="J90" s="17"/>
      <c r="K90" s="17"/>
      <c r="L90" s="17"/>
      <c r="M90" s="16"/>
      <c r="N90" s="17"/>
      <c r="O90" s="17"/>
      <c r="P90" s="17"/>
      <c r="Q90" s="17"/>
      <c r="R90" s="16"/>
      <c r="S90" s="16"/>
      <c r="T90" s="16"/>
      <c r="U90" s="19"/>
      <c r="V90" s="19"/>
    </row>
    <row r="91" spans="1:22">
      <c r="A91" s="5"/>
      <c r="B91" s="7"/>
      <c r="C91" s="8"/>
      <c r="D91" s="8"/>
      <c r="E91" s="8"/>
      <c r="F91" s="8"/>
      <c r="G91" s="8"/>
      <c r="H91" s="8"/>
      <c r="I91" s="17"/>
      <c r="J91" s="17"/>
      <c r="K91" s="17"/>
      <c r="L91" s="17"/>
      <c r="M91" s="16"/>
      <c r="N91" s="17"/>
      <c r="O91" s="17"/>
      <c r="P91" s="17"/>
      <c r="Q91" s="17"/>
      <c r="R91" s="16"/>
      <c r="S91" s="16"/>
      <c r="T91" s="16"/>
      <c r="U91" s="19"/>
      <c r="V91" s="19"/>
    </row>
    <row r="92" spans="1:22">
      <c r="A92" s="5"/>
      <c r="B92" s="7"/>
      <c r="C92" s="8"/>
      <c r="D92" s="8"/>
      <c r="E92" s="8"/>
      <c r="F92" s="8"/>
      <c r="G92" s="8"/>
      <c r="H92" s="8"/>
      <c r="I92" s="17"/>
      <c r="J92" s="17"/>
      <c r="K92" s="17"/>
      <c r="L92" s="17"/>
      <c r="M92" s="16"/>
      <c r="N92" s="17"/>
      <c r="O92" s="17"/>
      <c r="P92" s="17"/>
      <c r="Q92" s="17"/>
      <c r="R92" s="16"/>
      <c r="S92" s="16"/>
      <c r="T92" s="16"/>
      <c r="U92" s="19"/>
      <c r="V92" s="19"/>
    </row>
    <row r="93" spans="1:22">
      <c r="A93" s="5"/>
      <c r="B93" s="7"/>
      <c r="C93" s="8"/>
      <c r="D93" s="8"/>
      <c r="E93" s="8"/>
      <c r="F93" s="8"/>
      <c r="G93" s="8"/>
      <c r="H93" s="8"/>
      <c r="I93" s="17"/>
      <c r="J93" s="17"/>
      <c r="K93" s="17"/>
      <c r="L93" s="17"/>
      <c r="M93" s="16"/>
      <c r="N93" s="17"/>
      <c r="O93" s="17"/>
      <c r="P93" s="17"/>
      <c r="Q93" s="17"/>
      <c r="R93" s="16"/>
      <c r="S93" s="16"/>
      <c r="T93" s="16"/>
      <c r="U93" s="19"/>
      <c r="V93" s="19"/>
    </row>
    <row r="94" spans="1:22">
      <c r="A94" s="5"/>
      <c r="B94" s="7"/>
      <c r="C94" s="8"/>
      <c r="D94" s="8"/>
      <c r="E94" s="8"/>
      <c r="F94" s="8"/>
      <c r="G94" s="8"/>
      <c r="H94" s="8"/>
      <c r="I94" s="17"/>
      <c r="J94" s="17"/>
      <c r="K94" s="17"/>
      <c r="L94" s="17"/>
      <c r="M94" s="16"/>
      <c r="N94" s="17"/>
      <c r="O94" s="17"/>
      <c r="P94" s="17"/>
      <c r="Q94" s="17"/>
      <c r="R94" s="16"/>
      <c r="S94" s="16"/>
      <c r="T94" s="16"/>
      <c r="U94" s="19"/>
      <c r="V94" s="19"/>
    </row>
    <row r="95" spans="1:22">
      <c r="A95" s="5"/>
      <c r="B95" s="7"/>
      <c r="C95" s="8"/>
      <c r="D95" s="8"/>
      <c r="E95" s="8"/>
      <c r="F95" s="8"/>
      <c r="G95" s="8"/>
      <c r="H95" s="8"/>
      <c r="I95" s="17"/>
      <c r="J95" s="17"/>
      <c r="K95" s="17"/>
      <c r="L95" s="17"/>
      <c r="M95" s="16"/>
      <c r="N95" s="17"/>
      <c r="O95" s="17"/>
      <c r="P95" s="17"/>
      <c r="Q95" s="17"/>
      <c r="R95" s="16"/>
      <c r="S95" s="16"/>
      <c r="T95" s="16"/>
      <c r="U95" s="19"/>
      <c r="V95" s="19"/>
    </row>
    <row r="96" spans="1:22">
      <c r="A96" s="5"/>
      <c r="B96" s="7"/>
      <c r="C96" s="8"/>
      <c r="D96" s="8"/>
      <c r="E96" s="8"/>
      <c r="F96" s="8"/>
      <c r="G96" s="8"/>
      <c r="H96" s="8"/>
      <c r="I96" s="17"/>
      <c r="J96" s="17"/>
      <c r="K96" s="17"/>
      <c r="L96" s="17"/>
      <c r="M96" s="16"/>
      <c r="N96" s="17"/>
      <c r="O96" s="17"/>
      <c r="P96" s="17"/>
      <c r="Q96" s="17"/>
      <c r="R96" s="16"/>
      <c r="S96" s="16"/>
      <c r="T96" s="16"/>
      <c r="U96" s="19"/>
      <c r="V96" s="19"/>
    </row>
    <row r="97" spans="1:22">
      <c r="A97" s="5"/>
      <c r="B97" s="7"/>
      <c r="C97" s="8"/>
      <c r="D97" s="8"/>
      <c r="E97" s="8"/>
      <c r="F97" s="8"/>
      <c r="G97" s="8"/>
      <c r="H97" s="8"/>
      <c r="I97" s="17"/>
      <c r="J97" s="17"/>
      <c r="K97" s="17"/>
      <c r="L97" s="17"/>
      <c r="M97" s="16"/>
      <c r="N97" s="17"/>
      <c r="O97" s="17"/>
      <c r="P97" s="17"/>
      <c r="Q97" s="17"/>
      <c r="R97" s="16"/>
      <c r="S97" s="16"/>
      <c r="T97" s="16"/>
      <c r="U97" s="19"/>
      <c r="V97" s="19"/>
    </row>
    <row r="98" spans="1:22">
      <c r="A98" s="5"/>
      <c r="B98" s="7"/>
      <c r="C98" s="8"/>
      <c r="D98" s="8"/>
      <c r="E98" s="8"/>
      <c r="F98" s="8"/>
      <c r="G98" s="8"/>
      <c r="H98" s="8"/>
      <c r="I98" s="17"/>
      <c r="J98" s="17"/>
      <c r="K98" s="17"/>
      <c r="L98" s="17"/>
      <c r="M98" s="16"/>
      <c r="N98" s="17"/>
      <c r="O98" s="17"/>
      <c r="P98" s="17"/>
      <c r="Q98" s="17"/>
      <c r="R98" s="16"/>
      <c r="S98" s="16"/>
      <c r="T98" s="16"/>
      <c r="U98" s="19"/>
      <c r="V98" s="19"/>
    </row>
    <row r="99" spans="1:22">
      <c r="A99" s="5"/>
      <c r="B99" s="7"/>
      <c r="C99" s="8"/>
      <c r="D99" s="8"/>
      <c r="E99" s="8"/>
      <c r="F99" s="8"/>
      <c r="G99" s="8"/>
      <c r="H99" s="8"/>
      <c r="I99" s="17"/>
      <c r="J99" s="17"/>
      <c r="K99" s="17"/>
      <c r="L99" s="17"/>
      <c r="M99" s="16"/>
      <c r="N99" s="17"/>
      <c r="O99" s="17"/>
      <c r="P99" s="17"/>
      <c r="Q99" s="17"/>
      <c r="R99" s="16"/>
      <c r="S99" s="16"/>
      <c r="T99" s="16"/>
      <c r="U99" s="19"/>
      <c r="V99" s="19"/>
    </row>
    <row r="100" spans="1:22">
      <c r="A100" s="5"/>
      <c r="B100" s="7"/>
      <c r="C100" s="8"/>
      <c r="D100" s="8"/>
      <c r="E100" s="8"/>
      <c r="F100" s="8"/>
      <c r="G100" s="8"/>
      <c r="H100" s="8"/>
      <c r="I100" s="17"/>
      <c r="J100" s="17"/>
      <c r="K100" s="17"/>
      <c r="L100" s="17"/>
      <c r="M100" s="16"/>
      <c r="N100" s="17"/>
      <c r="O100" s="17"/>
      <c r="P100" s="17"/>
      <c r="Q100" s="17"/>
      <c r="R100" s="16"/>
      <c r="S100" s="16"/>
      <c r="T100" s="16"/>
      <c r="U100" s="19"/>
      <c r="V100" s="19"/>
    </row>
    <row r="101" spans="1:22">
      <c r="A101" s="5"/>
      <c r="B101" s="7"/>
      <c r="C101" s="8"/>
      <c r="D101" s="8"/>
      <c r="E101" s="8"/>
      <c r="F101" s="8"/>
      <c r="G101" s="8"/>
      <c r="H101" s="8"/>
      <c r="I101" s="17"/>
      <c r="J101" s="17"/>
      <c r="K101" s="17"/>
      <c r="L101" s="17"/>
      <c r="M101" s="16"/>
      <c r="N101" s="17"/>
      <c r="O101" s="17"/>
      <c r="P101" s="17"/>
      <c r="Q101" s="17"/>
      <c r="R101" s="16"/>
      <c r="S101" s="16"/>
      <c r="T101" s="16"/>
      <c r="U101" s="19"/>
      <c r="V101" s="19"/>
    </row>
    <row r="102" spans="1:22">
      <c r="A102" s="5"/>
      <c r="B102" s="7"/>
      <c r="C102" s="8"/>
      <c r="D102" s="8"/>
      <c r="E102" s="8"/>
      <c r="F102" s="8"/>
      <c r="G102" s="8"/>
      <c r="H102" s="8"/>
      <c r="I102" s="17"/>
      <c r="J102" s="17"/>
      <c r="K102" s="17"/>
      <c r="L102" s="17"/>
      <c r="M102" s="16"/>
      <c r="N102" s="17"/>
      <c r="O102" s="17"/>
      <c r="P102" s="17"/>
      <c r="Q102" s="17"/>
      <c r="R102" s="16"/>
      <c r="S102" s="16"/>
      <c r="T102" s="16"/>
      <c r="U102" s="19"/>
      <c r="V102" s="19"/>
    </row>
    <row r="103" spans="1:22">
      <c r="A103" s="5"/>
      <c r="B103" s="7"/>
      <c r="C103" s="8"/>
      <c r="D103" s="8"/>
      <c r="E103" s="8"/>
      <c r="F103" s="8"/>
      <c r="G103" s="8"/>
      <c r="H103" s="8"/>
      <c r="I103" s="17"/>
      <c r="J103" s="17"/>
      <c r="K103" s="17"/>
      <c r="L103" s="17"/>
      <c r="M103" s="16"/>
      <c r="N103" s="17"/>
      <c r="O103" s="17"/>
      <c r="P103" s="17"/>
      <c r="Q103" s="17"/>
      <c r="R103" s="16"/>
      <c r="S103" s="16"/>
      <c r="T103" s="16"/>
      <c r="U103" s="19"/>
      <c r="V103" s="19"/>
    </row>
    <row r="104" spans="1:22">
      <c r="A104" s="5"/>
      <c r="B104" s="7"/>
      <c r="C104" s="8"/>
      <c r="D104" s="8"/>
      <c r="E104" s="8"/>
      <c r="F104" s="8"/>
      <c r="G104" s="8"/>
      <c r="H104" s="8"/>
      <c r="I104" s="17"/>
      <c r="J104" s="17"/>
      <c r="K104" s="17"/>
      <c r="L104" s="17"/>
      <c r="M104" s="16"/>
      <c r="N104" s="17"/>
      <c r="O104" s="17"/>
      <c r="P104" s="17"/>
      <c r="Q104" s="17"/>
      <c r="R104" s="16"/>
      <c r="S104" s="16"/>
      <c r="T104" s="16"/>
      <c r="U104" s="19"/>
      <c r="V104" s="19"/>
    </row>
    <row r="105" spans="1:22">
      <c r="A105" s="5"/>
      <c r="B105" s="7"/>
      <c r="C105" s="8"/>
      <c r="D105" s="8"/>
      <c r="E105" s="8"/>
      <c r="F105" s="8"/>
      <c r="G105" s="8"/>
      <c r="H105" s="8"/>
      <c r="I105" s="17"/>
      <c r="J105" s="17"/>
      <c r="K105" s="17"/>
      <c r="L105" s="17"/>
      <c r="M105" s="16"/>
      <c r="N105" s="17"/>
      <c r="O105" s="17"/>
      <c r="P105" s="17"/>
      <c r="Q105" s="17"/>
      <c r="R105" s="16"/>
      <c r="S105" s="16"/>
      <c r="T105" s="16"/>
      <c r="U105" s="19"/>
      <c r="V105" s="19"/>
    </row>
    <row r="106" spans="1:22">
      <c r="A106" s="5"/>
      <c r="B106" s="7"/>
      <c r="C106" s="8"/>
      <c r="D106" s="8"/>
      <c r="E106" s="8"/>
      <c r="F106" s="8"/>
      <c r="G106" s="8"/>
      <c r="H106" s="8"/>
      <c r="I106" s="17"/>
      <c r="J106" s="17"/>
      <c r="K106" s="17"/>
      <c r="L106" s="17"/>
      <c r="M106" s="16"/>
      <c r="N106" s="17"/>
      <c r="O106" s="17"/>
      <c r="P106" s="17"/>
      <c r="Q106" s="17"/>
      <c r="R106" s="16"/>
      <c r="S106" s="16"/>
      <c r="T106" s="16"/>
      <c r="U106" s="19"/>
      <c r="V106" s="19"/>
    </row>
    <row r="107" spans="1:22">
      <c r="A107" s="5"/>
      <c r="B107" s="7"/>
      <c r="C107" s="8"/>
      <c r="D107" s="8"/>
      <c r="E107" s="8"/>
      <c r="F107" s="8"/>
      <c r="G107" s="8"/>
      <c r="H107" s="8"/>
      <c r="I107" s="17"/>
      <c r="J107" s="17"/>
      <c r="K107" s="17"/>
      <c r="L107" s="17"/>
      <c r="M107" s="16"/>
      <c r="N107" s="17"/>
      <c r="O107" s="17"/>
      <c r="P107" s="17"/>
      <c r="Q107" s="17"/>
      <c r="R107" s="16"/>
      <c r="S107" s="16"/>
      <c r="T107" s="16"/>
      <c r="U107" s="19"/>
      <c r="V107" s="19"/>
    </row>
    <row r="108" spans="1:22">
      <c r="A108" s="5"/>
      <c r="B108" s="7"/>
      <c r="C108" s="8"/>
      <c r="D108" s="8"/>
      <c r="E108" s="8"/>
      <c r="F108" s="8"/>
      <c r="G108" s="8"/>
      <c r="H108" s="8"/>
      <c r="I108" s="17"/>
      <c r="J108" s="17"/>
      <c r="K108" s="17"/>
      <c r="L108" s="17"/>
      <c r="M108" s="16"/>
      <c r="N108" s="17"/>
      <c r="O108" s="17"/>
      <c r="P108" s="17"/>
      <c r="Q108" s="17"/>
      <c r="R108" s="16"/>
      <c r="S108" s="16"/>
      <c r="T108" s="16"/>
      <c r="U108" s="19"/>
      <c r="V108" s="19"/>
    </row>
    <row r="109" spans="1:22">
      <c r="A109" s="5"/>
      <c r="B109" s="7"/>
      <c r="C109" s="8"/>
      <c r="D109" s="8"/>
      <c r="E109" s="8"/>
      <c r="F109" s="8"/>
      <c r="G109" s="8"/>
      <c r="H109" s="8"/>
      <c r="I109" s="17"/>
      <c r="J109" s="17"/>
      <c r="K109" s="17"/>
      <c r="L109" s="17"/>
      <c r="M109" s="16"/>
      <c r="N109" s="17"/>
      <c r="O109" s="17"/>
      <c r="P109" s="17"/>
      <c r="Q109" s="17"/>
      <c r="R109" s="16"/>
      <c r="S109" s="16"/>
      <c r="T109" s="16"/>
      <c r="U109" s="19"/>
      <c r="V109" s="19"/>
    </row>
    <row r="110" spans="1:22">
      <c r="A110" s="5"/>
      <c r="B110" s="7"/>
      <c r="C110" s="8"/>
      <c r="D110" s="8"/>
      <c r="E110" s="8"/>
      <c r="F110" s="8"/>
      <c r="G110" s="8"/>
      <c r="H110" s="8"/>
      <c r="I110" s="17"/>
      <c r="J110" s="17"/>
      <c r="K110" s="17"/>
      <c r="L110" s="17"/>
      <c r="M110" s="16"/>
      <c r="N110" s="17"/>
      <c r="O110" s="17"/>
      <c r="P110" s="17"/>
      <c r="Q110" s="17"/>
      <c r="R110" s="16"/>
      <c r="S110" s="16"/>
      <c r="T110" s="16"/>
      <c r="U110" s="19"/>
      <c r="V110" s="19"/>
    </row>
    <row r="111" spans="1:22">
      <c r="A111" s="5"/>
      <c r="B111" s="7"/>
      <c r="C111" s="8"/>
      <c r="D111" s="8"/>
      <c r="E111" s="8"/>
      <c r="F111" s="8"/>
      <c r="G111" s="8"/>
      <c r="H111" s="8"/>
      <c r="I111" s="17"/>
      <c r="J111" s="17"/>
      <c r="K111" s="17"/>
      <c r="L111" s="17"/>
      <c r="M111" s="16"/>
      <c r="N111" s="17"/>
      <c r="O111" s="17"/>
      <c r="P111" s="17"/>
      <c r="Q111" s="17"/>
      <c r="R111" s="16"/>
      <c r="S111" s="16"/>
      <c r="T111" s="16"/>
      <c r="U111" s="19"/>
      <c r="V111" s="19"/>
    </row>
    <row r="112" spans="1:22">
      <c r="A112" s="5"/>
      <c r="B112" s="7"/>
      <c r="C112" s="8"/>
      <c r="D112" s="8"/>
      <c r="E112" s="8"/>
      <c r="F112" s="8"/>
      <c r="G112" s="8"/>
      <c r="H112" s="8"/>
      <c r="I112" s="17"/>
      <c r="J112" s="17"/>
      <c r="K112" s="17"/>
      <c r="L112" s="17"/>
      <c r="M112" s="16"/>
      <c r="N112" s="17"/>
      <c r="O112" s="17"/>
      <c r="P112" s="17"/>
      <c r="Q112" s="17"/>
      <c r="R112" s="16"/>
      <c r="S112" s="16"/>
      <c r="T112" s="16"/>
      <c r="U112" s="19"/>
      <c r="V112" s="19"/>
    </row>
    <row r="113" spans="1:22">
      <c r="A113" s="5"/>
      <c r="B113" s="7"/>
      <c r="C113" s="8"/>
      <c r="D113" s="8"/>
      <c r="E113" s="8"/>
      <c r="F113" s="8"/>
      <c r="G113" s="8"/>
      <c r="H113" s="8"/>
      <c r="I113" s="17"/>
      <c r="J113" s="17"/>
      <c r="K113" s="17"/>
      <c r="L113" s="17"/>
      <c r="M113" s="16"/>
      <c r="N113" s="17"/>
      <c r="O113" s="17"/>
      <c r="P113" s="17"/>
      <c r="Q113" s="17"/>
      <c r="R113" s="16"/>
      <c r="S113" s="16"/>
      <c r="T113" s="16"/>
      <c r="U113" s="19"/>
      <c r="V113" s="19"/>
    </row>
    <row r="114" spans="1:22">
      <c r="A114" s="5"/>
      <c r="B114" s="7"/>
      <c r="C114" s="8"/>
      <c r="D114" s="8"/>
      <c r="E114" s="8"/>
      <c r="F114" s="8"/>
      <c r="G114" s="8"/>
      <c r="H114" s="8"/>
      <c r="I114" s="17"/>
      <c r="J114" s="17"/>
      <c r="K114" s="17"/>
      <c r="L114" s="17"/>
      <c r="M114" s="16"/>
      <c r="N114" s="17"/>
      <c r="O114" s="17"/>
      <c r="P114" s="17"/>
      <c r="Q114" s="17"/>
      <c r="R114" s="16"/>
      <c r="S114" s="16"/>
      <c r="T114" s="16"/>
      <c r="U114" s="19"/>
      <c r="V114" s="19"/>
    </row>
    <row r="115" spans="1:22">
      <c r="A115" s="5"/>
      <c r="B115" s="7"/>
      <c r="C115" s="8"/>
      <c r="D115" s="8"/>
      <c r="E115" s="8"/>
      <c r="F115" s="8"/>
      <c r="G115" s="8"/>
      <c r="H115" s="8"/>
      <c r="I115" s="17"/>
      <c r="J115" s="17"/>
      <c r="K115" s="17"/>
      <c r="L115" s="17"/>
      <c r="M115" s="16"/>
      <c r="N115" s="17"/>
      <c r="O115" s="17"/>
      <c r="P115" s="17"/>
      <c r="Q115" s="17"/>
      <c r="R115" s="16"/>
      <c r="S115" s="16"/>
      <c r="T115" s="16"/>
      <c r="U115" s="19"/>
      <c r="V115" s="19"/>
    </row>
    <row r="116" spans="1:22">
      <c r="A116" s="5"/>
      <c r="B116" s="7"/>
      <c r="C116" s="8"/>
      <c r="D116" s="8"/>
      <c r="E116" s="8"/>
      <c r="F116" s="8"/>
      <c r="G116" s="8"/>
      <c r="H116" s="8"/>
      <c r="I116" s="17"/>
      <c r="J116" s="17"/>
      <c r="K116" s="17"/>
      <c r="L116" s="17"/>
      <c r="M116" s="16"/>
      <c r="N116" s="17"/>
      <c r="O116" s="17"/>
      <c r="P116" s="17"/>
      <c r="Q116" s="17"/>
      <c r="R116" s="16"/>
      <c r="S116" s="16"/>
      <c r="T116" s="16"/>
      <c r="U116" s="19"/>
      <c r="V116" s="19"/>
    </row>
    <row r="117" spans="1:22">
      <c r="A117" s="5"/>
      <c r="B117" s="7"/>
      <c r="C117" s="8"/>
      <c r="D117" s="8"/>
      <c r="E117" s="8"/>
      <c r="F117" s="8"/>
      <c r="G117" s="8"/>
      <c r="H117" s="8"/>
      <c r="I117" s="17"/>
      <c r="J117" s="17"/>
      <c r="K117" s="17"/>
      <c r="L117" s="17"/>
      <c r="M117" s="16"/>
      <c r="N117" s="17"/>
      <c r="O117" s="17"/>
      <c r="P117" s="17"/>
      <c r="Q117" s="17"/>
      <c r="R117" s="16"/>
      <c r="S117" s="16"/>
      <c r="T117" s="16"/>
      <c r="U117" s="19"/>
      <c r="V117" s="19"/>
    </row>
    <row r="118" spans="1:22">
      <c r="A118" s="5"/>
      <c r="B118" s="7"/>
      <c r="C118" s="8"/>
      <c r="D118" s="8"/>
      <c r="E118" s="8"/>
      <c r="F118" s="8"/>
      <c r="G118" s="8"/>
      <c r="H118" s="8"/>
      <c r="I118" s="17"/>
      <c r="J118" s="17"/>
      <c r="K118" s="17"/>
      <c r="L118" s="17"/>
      <c r="M118" s="16"/>
      <c r="N118" s="17"/>
      <c r="O118" s="17"/>
      <c r="P118" s="17"/>
      <c r="Q118" s="17"/>
      <c r="R118" s="16"/>
      <c r="S118" s="16"/>
      <c r="T118" s="16"/>
      <c r="U118" s="19"/>
      <c r="V118" s="19"/>
    </row>
    <row r="119" spans="1:22">
      <c r="A119" s="5"/>
      <c r="B119" s="7"/>
      <c r="C119" s="8"/>
      <c r="D119" s="8"/>
      <c r="E119" s="8"/>
      <c r="F119" s="8"/>
      <c r="G119" s="8"/>
      <c r="H119" s="8"/>
      <c r="I119" s="17"/>
      <c r="J119" s="17"/>
      <c r="K119" s="17"/>
      <c r="L119" s="17"/>
      <c r="M119" s="16"/>
      <c r="N119" s="17"/>
      <c r="O119" s="17"/>
      <c r="P119" s="17"/>
      <c r="Q119" s="17"/>
      <c r="R119" s="16"/>
      <c r="S119" s="16"/>
      <c r="T119" s="16"/>
      <c r="U119" s="19"/>
      <c r="V119" s="19"/>
    </row>
    <row r="120" spans="1:22">
      <c r="A120" s="5"/>
      <c r="B120" s="7"/>
      <c r="C120" s="8"/>
      <c r="D120" s="8"/>
      <c r="E120" s="8"/>
      <c r="F120" s="8"/>
      <c r="G120" s="8"/>
      <c r="H120" s="8"/>
      <c r="I120" s="17"/>
      <c r="J120" s="17"/>
      <c r="K120" s="17"/>
      <c r="L120" s="17"/>
      <c r="M120" s="16"/>
      <c r="N120" s="17"/>
      <c r="O120" s="17"/>
      <c r="P120" s="17"/>
      <c r="Q120" s="17"/>
      <c r="R120" s="16"/>
      <c r="S120" s="16"/>
      <c r="T120" s="16"/>
      <c r="U120" s="19"/>
      <c r="V120" s="19"/>
    </row>
    <row r="121" spans="1:22">
      <c r="A121" s="5"/>
      <c r="B121" s="7"/>
      <c r="C121" s="8"/>
      <c r="D121" s="8"/>
      <c r="E121" s="8"/>
      <c r="F121" s="8"/>
      <c r="G121" s="8"/>
      <c r="H121" s="8"/>
      <c r="I121" s="17"/>
      <c r="J121" s="17"/>
      <c r="K121" s="17"/>
      <c r="L121" s="17"/>
      <c r="M121" s="16"/>
      <c r="N121" s="17"/>
      <c r="O121" s="17"/>
      <c r="P121" s="17"/>
      <c r="Q121" s="17"/>
      <c r="R121" s="16"/>
      <c r="S121" s="16"/>
      <c r="T121" s="16"/>
      <c r="U121" s="19"/>
      <c r="V121" s="19"/>
    </row>
    <row r="122" spans="1:22">
      <c r="A122" s="5"/>
      <c r="B122" s="7"/>
      <c r="C122" s="8"/>
      <c r="D122" s="8"/>
      <c r="E122" s="8"/>
      <c r="F122" s="8"/>
      <c r="G122" s="8"/>
      <c r="H122" s="8"/>
      <c r="I122" s="17"/>
      <c r="J122" s="17"/>
      <c r="K122" s="17"/>
      <c r="L122" s="17"/>
      <c r="M122" s="16"/>
      <c r="N122" s="17"/>
      <c r="O122" s="17"/>
      <c r="P122" s="17"/>
      <c r="Q122" s="17"/>
      <c r="R122" s="16"/>
      <c r="S122" s="16"/>
      <c r="T122" s="16"/>
      <c r="U122" s="19"/>
      <c r="V122" s="19"/>
    </row>
    <row r="123" spans="1:22">
      <c r="A123" s="5"/>
      <c r="B123" s="7"/>
      <c r="C123" s="8"/>
      <c r="D123" s="8"/>
      <c r="E123" s="8"/>
      <c r="F123" s="8"/>
      <c r="G123" s="8"/>
      <c r="H123" s="8"/>
      <c r="I123" s="17"/>
      <c r="J123" s="17"/>
      <c r="K123" s="17"/>
      <c r="L123" s="17"/>
      <c r="M123" s="16"/>
      <c r="N123" s="17"/>
      <c r="O123" s="17"/>
      <c r="P123" s="17"/>
      <c r="Q123" s="17"/>
      <c r="R123" s="16"/>
      <c r="S123" s="16"/>
      <c r="T123" s="16"/>
      <c r="U123" s="19"/>
      <c r="V123" s="19"/>
    </row>
    <row r="124" spans="1:22">
      <c r="A124" s="5"/>
      <c r="B124" s="7"/>
      <c r="C124" s="8"/>
      <c r="D124" s="8"/>
      <c r="E124" s="8"/>
      <c r="F124" s="8"/>
      <c r="G124" s="8"/>
      <c r="H124" s="8"/>
      <c r="I124" s="17"/>
      <c r="J124" s="17"/>
      <c r="K124" s="17"/>
      <c r="L124" s="17"/>
      <c r="M124" s="16"/>
      <c r="N124" s="17"/>
      <c r="O124" s="17"/>
      <c r="P124" s="17"/>
      <c r="Q124" s="17"/>
      <c r="R124" s="16"/>
      <c r="S124" s="16"/>
      <c r="T124" s="16"/>
      <c r="U124" s="19"/>
      <c r="V124" s="19"/>
    </row>
    <row r="125" spans="1:22">
      <c r="A125" s="5"/>
      <c r="B125" s="7"/>
      <c r="C125" s="8"/>
      <c r="D125" s="8"/>
      <c r="E125" s="8"/>
      <c r="F125" s="8"/>
      <c r="G125" s="8"/>
      <c r="H125" s="8"/>
      <c r="I125" s="17"/>
      <c r="J125" s="17"/>
      <c r="K125" s="17"/>
      <c r="L125" s="17"/>
      <c r="M125" s="16"/>
      <c r="N125" s="17"/>
      <c r="O125" s="17"/>
      <c r="P125" s="17"/>
      <c r="Q125" s="17"/>
      <c r="R125" s="16"/>
      <c r="S125" s="16"/>
      <c r="T125" s="16"/>
      <c r="U125" s="19"/>
      <c r="V125" s="19"/>
    </row>
    <row r="126" spans="1:22">
      <c r="A126" s="5"/>
      <c r="B126" s="7"/>
      <c r="C126" s="8"/>
      <c r="D126" s="8"/>
      <c r="E126" s="8"/>
      <c r="F126" s="8"/>
      <c r="G126" s="8"/>
      <c r="H126" s="8"/>
      <c r="I126" s="17"/>
      <c r="J126" s="17"/>
      <c r="K126" s="17"/>
      <c r="L126" s="17"/>
      <c r="M126" s="16"/>
      <c r="N126" s="17"/>
      <c r="O126" s="17"/>
      <c r="P126" s="17"/>
      <c r="Q126" s="17"/>
      <c r="R126" s="16"/>
      <c r="S126" s="16"/>
      <c r="T126" s="16"/>
      <c r="U126" s="19"/>
      <c r="V126" s="19"/>
    </row>
    <row r="127" spans="1:22">
      <c r="A127" s="5"/>
      <c r="B127" s="7"/>
      <c r="C127" s="8"/>
      <c r="D127" s="8"/>
      <c r="E127" s="8"/>
      <c r="F127" s="8"/>
      <c r="G127" s="8"/>
      <c r="H127" s="8"/>
      <c r="I127" s="17"/>
      <c r="J127" s="17"/>
      <c r="K127" s="17"/>
      <c r="L127" s="17"/>
      <c r="M127" s="16"/>
      <c r="N127" s="17"/>
      <c r="O127" s="17"/>
      <c r="P127" s="17"/>
      <c r="Q127" s="17"/>
      <c r="R127" s="16"/>
      <c r="S127" s="16"/>
      <c r="T127" s="16"/>
      <c r="U127" s="19"/>
      <c r="V127" s="19"/>
    </row>
    <row r="128" spans="1:22">
      <c r="A128" s="5"/>
      <c r="B128" s="7"/>
      <c r="C128" s="8"/>
      <c r="D128" s="8"/>
      <c r="E128" s="8"/>
      <c r="F128" s="8"/>
      <c r="G128" s="8"/>
      <c r="H128" s="8"/>
      <c r="I128" s="17"/>
      <c r="J128" s="17"/>
      <c r="K128" s="17"/>
      <c r="L128" s="17"/>
      <c r="M128" s="16"/>
      <c r="N128" s="17"/>
      <c r="O128" s="17"/>
      <c r="P128" s="17"/>
      <c r="Q128" s="17"/>
      <c r="R128" s="16"/>
      <c r="S128" s="16"/>
      <c r="T128" s="16"/>
      <c r="U128" s="19"/>
      <c r="V128" s="19"/>
    </row>
    <row r="129" spans="1:22">
      <c r="A129" s="5"/>
      <c r="B129" s="7"/>
      <c r="C129" s="8"/>
      <c r="D129" s="8"/>
      <c r="E129" s="8"/>
      <c r="F129" s="8"/>
      <c r="G129" s="8"/>
      <c r="H129" s="8"/>
      <c r="I129" s="17"/>
      <c r="J129" s="17"/>
      <c r="K129" s="17"/>
      <c r="L129" s="17"/>
      <c r="M129" s="16"/>
      <c r="N129" s="17"/>
      <c r="O129" s="17"/>
      <c r="P129" s="17"/>
      <c r="Q129" s="17"/>
      <c r="R129" s="16"/>
      <c r="S129" s="16"/>
      <c r="T129" s="16"/>
      <c r="U129" s="19"/>
      <c r="V129" s="19"/>
    </row>
    <row r="130" spans="1:22">
      <c r="A130" s="5"/>
      <c r="B130" s="7"/>
      <c r="C130" s="8"/>
      <c r="D130" s="8"/>
      <c r="E130" s="8"/>
      <c r="F130" s="8"/>
      <c r="G130" s="8"/>
      <c r="H130" s="8"/>
      <c r="I130" s="17"/>
      <c r="J130" s="17"/>
      <c r="K130" s="17"/>
      <c r="L130" s="17"/>
      <c r="M130" s="16"/>
      <c r="N130" s="17"/>
      <c r="O130" s="17"/>
      <c r="P130" s="17"/>
      <c r="Q130" s="17"/>
      <c r="R130" s="16"/>
      <c r="S130" s="16"/>
      <c r="T130" s="16"/>
      <c r="U130" s="19"/>
      <c r="V130" s="19"/>
    </row>
    <row r="131" spans="1:22">
      <c r="A131" s="5"/>
      <c r="B131" s="7"/>
      <c r="C131" s="8"/>
      <c r="D131" s="8"/>
      <c r="E131" s="8"/>
      <c r="F131" s="8"/>
      <c r="G131" s="8"/>
      <c r="H131" s="8"/>
      <c r="I131" s="17"/>
      <c r="J131" s="17"/>
      <c r="K131" s="17"/>
      <c r="L131" s="17"/>
      <c r="M131" s="16"/>
      <c r="N131" s="17"/>
      <c r="O131" s="17"/>
      <c r="P131" s="17"/>
      <c r="Q131" s="17"/>
      <c r="R131" s="16"/>
      <c r="S131" s="16"/>
      <c r="T131" s="16"/>
      <c r="U131" s="19"/>
      <c r="V131" s="19"/>
    </row>
    <row r="132" spans="1:22">
      <c r="A132" s="5"/>
      <c r="B132" s="7"/>
      <c r="C132" s="8"/>
      <c r="D132" s="8"/>
      <c r="E132" s="8"/>
      <c r="F132" s="8"/>
      <c r="G132" s="8"/>
      <c r="H132" s="8"/>
      <c r="I132" s="17"/>
      <c r="J132" s="17"/>
      <c r="K132" s="17"/>
      <c r="L132" s="17"/>
      <c r="M132" s="16"/>
      <c r="N132" s="17"/>
      <c r="O132" s="17"/>
      <c r="P132" s="17"/>
      <c r="Q132" s="17"/>
      <c r="R132" s="16"/>
      <c r="S132" s="16"/>
      <c r="T132" s="16"/>
      <c r="U132" s="19"/>
      <c r="V132" s="19"/>
    </row>
    <row r="133" spans="1:22">
      <c r="A133" s="5"/>
      <c r="B133" s="7"/>
      <c r="C133" s="8"/>
      <c r="D133" s="8"/>
      <c r="E133" s="8"/>
      <c r="F133" s="8"/>
      <c r="G133" s="8"/>
      <c r="H133" s="8"/>
      <c r="I133" s="17"/>
      <c r="J133" s="17"/>
      <c r="K133" s="17"/>
      <c r="L133" s="17"/>
      <c r="M133" s="16"/>
      <c r="N133" s="17"/>
      <c r="O133" s="17"/>
      <c r="P133" s="17"/>
      <c r="Q133" s="17"/>
      <c r="R133" s="16"/>
      <c r="S133" s="16"/>
      <c r="T133" s="16"/>
      <c r="U133" s="19"/>
      <c r="V133" s="19"/>
    </row>
    <row r="134" spans="1:22">
      <c r="A134" s="5"/>
      <c r="B134" s="7"/>
      <c r="C134" s="8"/>
      <c r="D134" s="8"/>
      <c r="E134" s="8"/>
      <c r="F134" s="8"/>
      <c r="G134" s="8"/>
      <c r="H134" s="8"/>
      <c r="I134" s="17"/>
      <c r="J134" s="17"/>
      <c r="K134" s="17"/>
      <c r="L134" s="17"/>
      <c r="M134" s="16"/>
      <c r="N134" s="17"/>
      <c r="O134" s="17"/>
      <c r="P134" s="17"/>
      <c r="Q134" s="17"/>
      <c r="R134" s="16"/>
      <c r="S134" s="16"/>
      <c r="T134" s="16"/>
      <c r="U134" s="19"/>
      <c r="V134" s="19"/>
    </row>
    <row r="135" spans="1:22">
      <c r="A135" s="5"/>
      <c r="B135" s="7"/>
      <c r="C135" s="8"/>
      <c r="D135" s="8"/>
      <c r="E135" s="8"/>
      <c r="F135" s="8"/>
      <c r="G135" s="8"/>
      <c r="H135" s="8"/>
      <c r="I135" s="17"/>
      <c r="J135" s="17"/>
      <c r="K135" s="17"/>
      <c r="L135" s="17"/>
      <c r="M135" s="16"/>
      <c r="N135" s="17"/>
      <c r="O135" s="17"/>
      <c r="P135" s="17"/>
      <c r="Q135" s="17"/>
      <c r="R135" s="16"/>
      <c r="S135" s="16"/>
      <c r="T135" s="16"/>
      <c r="U135" s="19"/>
      <c r="V135" s="19"/>
    </row>
    <row r="136" spans="1:22">
      <c r="A136" s="5"/>
      <c r="B136" s="7"/>
      <c r="C136" s="8"/>
      <c r="D136" s="8"/>
      <c r="E136" s="8"/>
      <c r="F136" s="8"/>
      <c r="G136" s="8"/>
      <c r="H136" s="8"/>
      <c r="I136" s="17"/>
      <c r="J136" s="17"/>
      <c r="K136" s="17"/>
      <c r="L136" s="17"/>
      <c r="M136" s="16"/>
      <c r="N136" s="17"/>
      <c r="O136" s="17"/>
      <c r="P136" s="17"/>
      <c r="Q136" s="17"/>
      <c r="R136" s="16"/>
      <c r="S136" s="16"/>
      <c r="T136" s="16"/>
      <c r="U136" s="19"/>
      <c r="V136" s="19"/>
    </row>
    <row r="137" spans="1:22">
      <c r="A137" s="5"/>
      <c r="B137" s="7"/>
      <c r="C137" s="8"/>
      <c r="D137" s="8"/>
      <c r="E137" s="8"/>
      <c r="F137" s="8"/>
      <c r="G137" s="8"/>
      <c r="H137" s="8"/>
      <c r="I137" s="17"/>
      <c r="J137" s="17"/>
      <c r="K137" s="17"/>
      <c r="L137" s="17"/>
      <c r="M137" s="16"/>
      <c r="N137" s="17"/>
      <c r="O137" s="17"/>
      <c r="P137" s="17"/>
      <c r="Q137" s="17"/>
      <c r="R137" s="16"/>
      <c r="S137" s="16"/>
      <c r="T137" s="16"/>
      <c r="U137" s="19"/>
      <c r="V137" s="19"/>
    </row>
    <row r="138" spans="1:22">
      <c r="A138" s="5"/>
      <c r="B138" s="7"/>
      <c r="C138" s="8"/>
      <c r="D138" s="8"/>
      <c r="E138" s="8"/>
      <c r="F138" s="8"/>
      <c r="G138" s="8"/>
      <c r="H138" s="8"/>
      <c r="I138" s="17"/>
      <c r="J138" s="17"/>
      <c r="K138" s="17"/>
      <c r="L138" s="17"/>
      <c r="M138" s="16"/>
      <c r="N138" s="17"/>
      <c r="O138" s="17"/>
      <c r="P138" s="17"/>
      <c r="Q138" s="17"/>
      <c r="R138" s="16"/>
      <c r="S138" s="16"/>
      <c r="T138" s="16"/>
      <c r="U138" s="19"/>
      <c r="V138" s="19"/>
    </row>
    <row r="139" spans="1:22">
      <c r="A139" s="5"/>
      <c r="B139" s="7"/>
      <c r="C139" s="8"/>
      <c r="D139" s="8"/>
      <c r="E139" s="8"/>
      <c r="F139" s="8"/>
      <c r="G139" s="8"/>
      <c r="H139" s="8"/>
      <c r="I139" s="17"/>
      <c r="J139" s="17"/>
      <c r="K139" s="17"/>
      <c r="L139" s="17"/>
      <c r="M139" s="16"/>
      <c r="N139" s="17"/>
      <c r="O139" s="17"/>
      <c r="P139" s="17"/>
      <c r="Q139" s="17"/>
      <c r="R139" s="16"/>
      <c r="S139" s="16"/>
      <c r="T139" s="16"/>
      <c r="U139" s="19"/>
      <c r="V139" s="19"/>
    </row>
    <row r="140" spans="1:22">
      <c r="A140" s="5"/>
      <c r="B140" s="7"/>
      <c r="C140" s="8"/>
      <c r="D140" s="8"/>
      <c r="E140" s="8"/>
      <c r="F140" s="8"/>
      <c r="G140" s="8"/>
      <c r="H140" s="8"/>
      <c r="I140" s="17"/>
      <c r="J140" s="17"/>
      <c r="K140" s="17"/>
      <c r="L140" s="17"/>
      <c r="M140" s="16"/>
      <c r="N140" s="17"/>
      <c r="O140" s="17"/>
      <c r="P140" s="17"/>
      <c r="Q140" s="17"/>
      <c r="R140" s="16"/>
      <c r="S140" s="16"/>
      <c r="T140" s="16"/>
      <c r="U140" s="19"/>
      <c r="V140" s="19"/>
    </row>
    <row r="141" spans="1:22">
      <c r="A141" s="5"/>
      <c r="B141" s="7"/>
      <c r="C141" s="8"/>
      <c r="D141" s="8"/>
      <c r="E141" s="8"/>
      <c r="F141" s="8"/>
      <c r="G141" s="8"/>
      <c r="H141" s="8"/>
      <c r="I141" s="17"/>
      <c r="J141" s="17"/>
      <c r="K141" s="17"/>
      <c r="L141" s="17"/>
      <c r="M141" s="16"/>
      <c r="N141" s="17"/>
      <c r="O141" s="17"/>
      <c r="P141" s="17"/>
      <c r="Q141" s="17"/>
      <c r="R141" s="16"/>
      <c r="S141" s="16"/>
      <c r="T141" s="16"/>
      <c r="U141" s="19"/>
      <c r="V141" s="19"/>
    </row>
    <row r="142" spans="1:22">
      <c r="A142" s="5"/>
      <c r="B142" s="7"/>
      <c r="C142" s="8"/>
      <c r="D142" s="8"/>
      <c r="E142" s="8"/>
      <c r="F142" s="8"/>
      <c r="G142" s="8"/>
      <c r="H142" s="8"/>
      <c r="I142" s="17"/>
      <c r="J142" s="17"/>
      <c r="K142" s="17"/>
      <c r="L142" s="17"/>
      <c r="M142" s="16"/>
      <c r="N142" s="17"/>
      <c r="O142" s="17"/>
      <c r="P142" s="17"/>
      <c r="Q142" s="17"/>
      <c r="R142" s="16"/>
      <c r="S142" s="16"/>
      <c r="T142" s="16"/>
      <c r="U142" s="19"/>
      <c r="V142" s="19"/>
    </row>
    <row r="143" spans="1:22">
      <c r="A143" s="5"/>
      <c r="B143" s="7"/>
      <c r="C143" s="8"/>
      <c r="D143" s="8"/>
      <c r="E143" s="8"/>
      <c r="F143" s="8"/>
      <c r="G143" s="8"/>
      <c r="H143" s="8"/>
      <c r="I143" s="17"/>
      <c r="J143" s="17"/>
      <c r="K143" s="17"/>
      <c r="L143" s="17"/>
      <c r="M143" s="16"/>
      <c r="N143" s="17"/>
      <c r="O143" s="17"/>
      <c r="P143" s="17"/>
      <c r="Q143" s="17"/>
      <c r="R143" s="16"/>
      <c r="S143" s="16"/>
      <c r="T143" s="16"/>
      <c r="U143" s="19"/>
      <c r="V143" s="19"/>
    </row>
    <row r="144" spans="1:22">
      <c r="A144" s="5"/>
      <c r="B144" s="7"/>
      <c r="C144" s="8"/>
      <c r="D144" s="8"/>
      <c r="E144" s="8"/>
      <c r="F144" s="8"/>
      <c r="G144" s="8"/>
      <c r="H144" s="8"/>
      <c r="I144" s="17"/>
      <c r="J144" s="17"/>
      <c r="K144" s="17"/>
      <c r="L144" s="17"/>
      <c r="M144" s="16"/>
      <c r="N144" s="17"/>
      <c r="O144" s="17"/>
      <c r="P144" s="17"/>
      <c r="Q144" s="17"/>
      <c r="R144" s="16"/>
      <c r="S144" s="16"/>
      <c r="T144" s="16"/>
      <c r="U144" s="19"/>
      <c r="V144" s="19"/>
    </row>
    <row r="145" spans="1:22">
      <c r="A145" s="5"/>
      <c r="B145" s="7"/>
      <c r="C145" s="8"/>
      <c r="D145" s="8"/>
      <c r="E145" s="8"/>
      <c r="F145" s="8"/>
      <c r="G145" s="8"/>
      <c r="H145" s="8"/>
      <c r="I145" s="17"/>
      <c r="J145" s="17"/>
      <c r="K145" s="17"/>
      <c r="L145" s="17"/>
      <c r="M145" s="16"/>
      <c r="N145" s="17"/>
      <c r="O145" s="17"/>
      <c r="P145" s="17"/>
      <c r="Q145" s="17"/>
      <c r="R145" s="16"/>
      <c r="S145" s="16"/>
      <c r="T145" s="16"/>
      <c r="U145" s="19"/>
      <c r="V145" s="19"/>
    </row>
    <row r="146" spans="1:22">
      <c r="A146" s="5"/>
      <c r="B146" s="7"/>
      <c r="C146" s="8"/>
      <c r="D146" s="8"/>
      <c r="E146" s="8"/>
      <c r="F146" s="8"/>
      <c r="G146" s="8"/>
      <c r="H146" s="8"/>
      <c r="I146" s="17"/>
      <c r="J146" s="17"/>
      <c r="K146" s="17"/>
      <c r="L146" s="17"/>
      <c r="M146" s="16"/>
      <c r="N146" s="17"/>
      <c r="O146" s="17"/>
      <c r="P146" s="17"/>
      <c r="Q146" s="17"/>
      <c r="R146" s="16"/>
      <c r="S146" s="16"/>
      <c r="T146" s="16"/>
      <c r="U146" s="19"/>
      <c r="V146" s="19"/>
    </row>
    <row r="147" spans="1:22">
      <c r="A147" s="5"/>
      <c r="B147" s="7"/>
      <c r="C147" s="8"/>
      <c r="D147" s="8"/>
      <c r="E147" s="8"/>
      <c r="F147" s="8"/>
      <c r="G147" s="8"/>
      <c r="H147" s="8"/>
      <c r="I147" s="17"/>
      <c r="J147" s="17"/>
      <c r="K147" s="17"/>
      <c r="L147" s="17"/>
      <c r="M147" s="16"/>
      <c r="N147" s="17"/>
      <c r="O147" s="17"/>
      <c r="P147" s="17"/>
      <c r="Q147" s="17"/>
      <c r="R147" s="16"/>
      <c r="S147" s="16"/>
      <c r="T147" s="16"/>
      <c r="U147" s="19"/>
      <c r="V147" s="19"/>
    </row>
    <row r="148" spans="1:22">
      <c r="A148" s="5"/>
      <c r="B148" s="7"/>
      <c r="C148" s="8"/>
      <c r="D148" s="8"/>
      <c r="E148" s="8"/>
      <c r="F148" s="8"/>
      <c r="G148" s="8"/>
      <c r="H148" s="8"/>
      <c r="I148" s="17"/>
      <c r="J148" s="17"/>
      <c r="K148" s="17"/>
      <c r="L148" s="17"/>
      <c r="M148" s="16"/>
      <c r="N148" s="17"/>
      <c r="O148" s="17"/>
      <c r="P148" s="17"/>
      <c r="Q148" s="17"/>
      <c r="R148" s="16"/>
      <c r="S148" s="16"/>
      <c r="T148" s="16"/>
      <c r="U148" s="19"/>
      <c r="V148" s="19"/>
    </row>
    <row r="149" spans="1:22">
      <c r="A149" s="5"/>
      <c r="B149" s="7"/>
      <c r="C149" s="8"/>
      <c r="D149" s="8"/>
      <c r="E149" s="8"/>
      <c r="F149" s="8"/>
      <c r="G149" s="8"/>
      <c r="H149" s="8"/>
      <c r="I149" s="17"/>
      <c r="J149" s="17"/>
      <c r="K149" s="17"/>
      <c r="L149" s="17"/>
      <c r="M149" s="16"/>
      <c r="N149" s="17"/>
      <c r="O149" s="17"/>
      <c r="P149" s="17"/>
      <c r="Q149" s="17"/>
      <c r="R149" s="16"/>
      <c r="S149" s="16"/>
      <c r="T149" s="16"/>
      <c r="U149" s="19"/>
      <c r="V149" s="19"/>
    </row>
    <row r="150" spans="1:22">
      <c r="A150" s="5"/>
      <c r="B150" s="7"/>
      <c r="C150" s="8"/>
      <c r="D150" s="8"/>
      <c r="E150" s="8"/>
      <c r="F150" s="8"/>
      <c r="G150" s="8"/>
      <c r="H150" s="8"/>
      <c r="I150" s="17"/>
      <c r="J150" s="17"/>
      <c r="K150" s="17"/>
      <c r="L150" s="17"/>
      <c r="M150" s="16"/>
      <c r="N150" s="17"/>
      <c r="O150" s="17"/>
      <c r="P150" s="17"/>
      <c r="Q150" s="17"/>
      <c r="R150" s="16"/>
      <c r="S150" s="16"/>
      <c r="T150" s="16"/>
      <c r="U150" s="19"/>
      <c r="V150" s="19"/>
    </row>
    <row r="151" spans="1:22">
      <c r="A151" s="5"/>
      <c r="B151" s="7"/>
      <c r="C151" s="8"/>
      <c r="D151" s="8"/>
      <c r="E151" s="8"/>
      <c r="F151" s="8"/>
      <c r="G151" s="8"/>
      <c r="H151" s="8"/>
      <c r="I151" s="17"/>
      <c r="J151" s="17"/>
      <c r="K151" s="17"/>
      <c r="L151" s="17"/>
      <c r="M151" s="16"/>
      <c r="N151" s="17"/>
      <c r="O151" s="17"/>
      <c r="P151" s="17"/>
      <c r="Q151" s="17"/>
      <c r="R151" s="16"/>
      <c r="S151" s="16"/>
      <c r="T151" s="16"/>
      <c r="U151" s="19"/>
      <c r="V151" s="19"/>
    </row>
    <row r="152" spans="1:22">
      <c r="A152" s="5"/>
      <c r="B152" s="7"/>
      <c r="C152" s="8"/>
      <c r="D152" s="8"/>
      <c r="E152" s="8"/>
      <c r="F152" s="8"/>
      <c r="G152" s="8"/>
      <c r="H152" s="8"/>
      <c r="I152" s="17"/>
      <c r="J152" s="17"/>
      <c r="K152" s="17"/>
      <c r="L152" s="17"/>
      <c r="M152" s="16"/>
      <c r="N152" s="17"/>
      <c r="O152" s="17"/>
      <c r="P152" s="17"/>
      <c r="Q152" s="17"/>
      <c r="R152" s="16"/>
      <c r="S152" s="16"/>
      <c r="T152" s="16"/>
      <c r="U152" s="19"/>
      <c r="V152" s="19"/>
    </row>
  </sheetData>
  <mergeCells count="21">
    <mergeCell ref="A4:R4"/>
    <mergeCell ref="A5:R5"/>
    <mergeCell ref="A11:B13"/>
    <mergeCell ref="C11:C14"/>
    <mergeCell ref="D11:D14"/>
    <mergeCell ref="G11:G13"/>
    <mergeCell ref="H11:H13"/>
    <mergeCell ref="I11:N11"/>
    <mergeCell ref="O11:R11"/>
    <mergeCell ref="S11:S14"/>
    <mergeCell ref="T11:T14"/>
    <mergeCell ref="I12:J13"/>
    <mergeCell ref="K12:L13"/>
    <mergeCell ref="M12:N13"/>
    <mergeCell ref="O12:P13"/>
    <mergeCell ref="Q12:R13"/>
    <mergeCell ref="A16:A34"/>
    <mergeCell ref="A38:A43"/>
    <mergeCell ref="A44:A52"/>
    <mergeCell ref="A62:T62"/>
    <mergeCell ref="A63:T63"/>
  </mergeCells>
  <pageMargins left="0.27559055118110237" right="0.15748031496062992" top="0.27559055118110237" bottom="0.15748031496062992" header="0.31496062992125984" footer="0.15748031496062992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РШР 2016 (3) 02,06,</vt:lpstr>
      <vt:lpstr>штатное 2017 рабочее</vt:lpstr>
      <vt:lpstr>штатное 2017 рабочее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Янина Кудрявец</dc:creator>
  <cp:lastModifiedBy>User-New</cp:lastModifiedBy>
  <cp:lastPrinted>2017-01-09T11:52:40Z</cp:lastPrinted>
  <dcterms:created xsi:type="dcterms:W3CDTF">2016-04-18T12:46:48Z</dcterms:created>
  <dcterms:modified xsi:type="dcterms:W3CDTF">2017-01-12T12:06:34Z</dcterms:modified>
</cp:coreProperties>
</file>